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Revision de Estados al cierre 2025 Digecog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5" i="1" l="1"/>
  <c r="G224" i="1"/>
  <c r="G171" i="1" l="1"/>
  <c r="H274" i="1" l="1"/>
  <c r="G411" i="1" l="1"/>
  <c r="H235" i="1"/>
  <c r="H224" i="1"/>
  <c r="H212" i="1"/>
  <c r="H171" i="1"/>
  <c r="G212" i="1"/>
  <c r="G195" i="1"/>
  <c r="H195" i="1"/>
  <c r="H185" i="1" l="1"/>
  <c r="G185" i="1"/>
  <c r="J49" i="1" l="1"/>
  <c r="J47" i="1"/>
  <c r="D50" i="1"/>
  <c r="E50" i="1"/>
  <c r="F50" i="1"/>
  <c r="I50" i="1"/>
  <c r="I55" i="1" s="1"/>
  <c r="G50" i="1"/>
  <c r="H50" i="1"/>
  <c r="J50" i="1" l="1"/>
  <c r="H69" i="1"/>
  <c r="D152" i="1"/>
  <c r="E119" i="1"/>
  <c r="G38" i="1" l="1"/>
  <c r="G24" i="1"/>
  <c r="G274" i="1"/>
  <c r="G336" i="1"/>
  <c r="H336" i="1"/>
  <c r="G297" i="1"/>
  <c r="H297" i="1"/>
  <c r="G316" i="1"/>
  <c r="H316" i="1"/>
  <c r="G442" i="1"/>
  <c r="H449" i="1"/>
  <c r="G402" i="1" l="1"/>
  <c r="H411" i="1"/>
  <c r="H442" i="1"/>
  <c r="H402" i="1"/>
  <c r="H374" i="1"/>
  <c r="G360" i="1"/>
  <c r="H360" i="1"/>
  <c r="H38" i="1"/>
  <c r="H24" i="1"/>
  <c r="G15" i="1"/>
  <c r="H15" i="1"/>
  <c r="O358" i="1" l="1"/>
  <c r="O353" i="1"/>
  <c r="O348" i="1"/>
  <c r="L128" i="1" l="1"/>
  <c r="G449" i="1" l="1"/>
  <c r="J44" i="1" l="1"/>
  <c r="F54" i="1" l="1"/>
  <c r="F55" i="1" s="1"/>
  <c r="G54" i="1" l="1"/>
  <c r="G55" i="1" s="1"/>
  <c r="E54" i="1"/>
  <c r="E55" i="1" s="1"/>
  <c r="D54" i="1"/>
  <c r="D55" i="1" s="1"/>
  <c r="M349" i="1" l="1"/>
  <c r="G374" i="1" l="1"/>
  <c r="H54" i="1" l="1"/>
  <c r="H55" i="1" s="1"/>
  <c r="J51" i="1"/>
  <c r="J45" i="1"/>
  <c r="J52" i="1"/>
  <c r="J54" i="1" l="1"/>
  <c r="C54" i="1" l="1"/>
  <c r="J55" i="1" l="1"/>
</calcChain>
</file>

<file path=xl/sharedStrings.xml><?xml version="1.0" encoding="utf-8"?>
<sst xmlns="http://schemas.openxmlformats.org/spreadsheetml/2006/main" count="507" uniqueCount="439">
  <si>
    <t>Efectivo y equivalente de efectivo</t>
  </si>
  <si>
    <t>NOTA-7</t>
  </si>
  <si>
    <t>(Nota-7)</t>
  </si>
  <si>
    <t>090-107093-9-Cuenta Receptora-Cuenta Ahorro</t>
  </si>
  <si>
    <t>090-104172-6-Cuenta de Personal-Cuenta</t>
  </si>
  <si>
    <t>Corriente</t>
  </si>
  <si>
    <t>090-104173-4-Cuenta de Inversiones de Obras-Cuenta Corriente</t>
  </si>
  <si>
    <t>090-400008-7-Cuenta de Servicios Municipales -Cuenta Corriente</t>
  </si>
  <si>
    <t>090-107203-6-Cuenta de Salub,Genero y Educacion</t>
  </si>
  <si>
    <t>Total</t>
  </si>
  <si>
    <t>Nota-8</t>
  </si>
  <si>
    <t>Cuenta por cobra acorto Plazo(Nota 8)</t>
  </si>
  <si>
    <t xml:space="preserve">Prestaciones  de Servicios a cobrar al septor privado intero </t>
  </si>
  <si>
    <t>Nota- 9</t>
  </si>
  <si>
    <t>Inventario</t>
  </si>
  <si>
    <t>Alimento y bebidas para persona y animales</t>
  </si>
  <si>
    <t>Papel de Escritorio</t>
  </si>
  <si>
    <t>Producto de Papel y carton</t>
  </si>
  <si>
    <t>Libros revistas  y perioco</t>
  </si>
  <si>
    <t>Articulo de Plastico</t>
  </si>
  <si>
    <t>Materiales de limpiezas</t>
  </si>
  <si>
    <t>Otros materiales y suminstros para consumo y prestacion de servicios</t>
  </si>
  <si>
    <t>Otros insumos varios</t>
  </si>
  <si>
    <t>Utiles de Cocina y comedor</t>
  </si>
  <si>
    <t>Terreno</t>
  </si>
  <si>
    <t>Infraestructura</t>
  </si>
  <si>
    <t>Edif. Y comp.</t>
  </si>
  <si>
    <t>Equipo,Transp y otros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</si>
  <si>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</si>
  <si>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</si>
  <si>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</si>
  <si>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</si>
  <si>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</si>
  <si>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</si>
  <si>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</si>
  <si>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Nota 10 Propiedad planta y equipo</t>
  </si>
  <si>
    <t>Nota 15</t>
  </si>
  <si>
    <t>Capital  inicial en valores historicos</t>
  </si>
  <si>
    <t>Resultado acumulado de ejecicios anteriores</t>
  </si>
  <si>
    <t xml:space="preserve">Ajustes por reexpresion de resultados acumulados de ejercicios anteriores </t>
  </si>
  <si>
    <t xml:space="preserve">Impuestos sobre venta condicionales de muebles </t>
  </si>
  <si>
    <t>Impuestos,permisos y licencias sobre actividades de construccion</t>
  </si>
  <si>
    <t>Impuestos ,permisos y licencias relacionas con tramporte</t>
  </si>
  <si>
    <t>Impuestos y permiso sobre tramires</t>
  </si>
  <si>
    <t>Otros impuestos, permisos  y licencias por uso de de bienes y servicios</t>
  </si>
  <si>
    <t>Otros impuestos diversos</t>
  </si>
  <si>
    <t xml:space="preserve">Tramitacion de Plano </t>
  </si>
  <si>
    <t>Expedicion de certificaciones y legalizaciones</t>
  </si>
  <si>
    <t>Nota 22</t>
  </si>
  <si>
    <t>Transferecias de Capital de la Administracion Central_efectivo</t>
  </si>
  <si>
    <t>Sevicios funerarios</t>
  </si>
  <si>
    <t>Sueldos Fijos</t>
  </si>
  <si>
    <t>Jornales</t>
  </si>
  <si>
    <t>Remuneraciones por horas extraordinarias</t>
  </si>
  <si>
    <t>Prima de trasmporte</t>
  </si>
  <si>
    <t xml:space="preserve">Otros beneficios  por terminacion </t>
  </si>
  <si>
    <t>Contribuciones al seguro de Salub</t>
  </si>
  <si>
    <t xml:space="preserve">Contribuciones al seguro de pensiones </t>
  </si>
  <si>
    <t>Contribuciones alseguro de riesgo laboral</t>
  </si>
  <si>
    <t>Otras remuneraciones  basicas al personal con carácter transitorio</t>
  </si>
  <si>
    <t>Ayudas a hogares y personas- efectivo</t>
  </si>
  <si>
    <t xml:space="preserve">Sueldos , Salarios y beneficios a Empleados (Nota </t>
  </si>
  <si>
    <t>Alimento y bebidas para personas y animales consumidos</t>
  </si>
  <si>
    <t>Papel de escritorio consmidos</t>
  </si>
  <si>
    <t>Productos de Papel y carton</t>
  </si>
  <si>
    <t>Otros materiales y suministros para consumo y prestacion de servicios</t>
  </si>
  <si>
    <t>Productos electricos afines cosumidos</t>
  </si>
  <si>
    <t>Utiles destinados a actividades deportivas y recreativas cosumidos</t>
  </si>
  <si>
    <t>Utiles de escritorio, oficina informatica y enseñanza consumidos</t>
  </si>
  <si>
    <t>Materiales de limpieza cosumidos</t>
  </si>
  <si>
    <t>Llantas y neumaticos consumidos</t>
  </si>
  <si>
    <t>Productos quimicos y conexos consumidos</t>
  </si>
  <si>
    <t>Lubricantes consumidos</t>
  </si>
  <si>
    <t>Combustibles consumidos</t>
  </si>
  <si>
    <t>Productos metalicos y sus derivados</t>
  </si>
  <si>
    <t xml:space="preserve">                                       </t>
  </si>
  <si>
    <t>Gasto de depreciacion</t>
  </si>
  <si>
    <t>Edificaciones</t>
  </si>
  <si>
    <t xml:space="preserve">Maquinaria y equipo </t>
  </si>
  <si>
    <t>Mobiliario y equipo de Oficina</t>
  </si>
  <si>
    <t>Equipo de transporte</t>
  </si>
  <si>
    <t>Telefono local</t>
  </si>
  <si>
    <t>Agua</t>
  </si>
  <si>
    <t>Recoleccion de desechos solidos</t>
  </si>
  <si>
    <t>Publicidad y propaganda</t>
  </si>
  <si>
    <t xml:space="preserve">Impresión y encuadernacion </t>
  </si>
  <si>
    <t>Viaticos dentro del pais</t>
  </si>
  <si>
    <t>Seguro de bienes muebles</t>
  </si>
  <si>
    <t>Otros servicios tecnicos profeccionales</t>
  </si>
  <si>
    <t>Gastos Judiciales</t>
  </si>
  <si>
    <t>Reparaciones de Obra Menores en edificaciones</t>
  </si>
  <si>
    <t>Mantenimiento y reparacion de equipo de transporte traccion y elevacion</t>
  </si>
  <si>
    <t>Alquiler de equipo de transporte, traccion y elevacion</t>
  </si>
  <si>
    <t>Eventos  generales</t>
  </si>
  <si>
    <t>Festividades</t>
  </si>
  <si>
    <t>Actuacciones deportivas</t>
  </si>
  <si>
    <t>Actuacciones  artisticas</t>
  </si>
  <si>
    <t>Comiciones  y gastos bancarios por servicios no financeros</t>
  </si>
  <si>
    <t>Otros pasivo corriente</t>
  </si>
  <si>
    <t>Cuentas varias por pagar</t>
  </si>
  <si>
    <t>al sector privado interno c/p</t>
  </si>
  <si>
    <t>Servicios Adminstrativos</t>
  </si>
  <si>
    <t>Nota 20</t>
  </si>
  <si>
    <t>Salario de Navidad</t>
  </si>
  <si>
    <t>Trasnferencias corrientes a  otras institucioens sin fines de lucro-Efectivo</t>
  </si>
  <si>
    <t>Nota 23</t>
  </si>
  <si>
    <t>Servicios de capacitacion</t>
  </si>
  <si>
    <t>en revision</t>
  </si>
  <si>
    <t>y derechos</t>
  </si>
  <si>
    <t>de consumo</t>
  </si>
  <si>
    <t xml:space="preserve"> </t>
  </si>
  <si>
    <t>Extraordinaria</t>
  </si>
  <si>
    <t>Pago de Mensura Catastrales</t>
  </si>
  <si>
    <t>Inhumacion y Exhumacion</t>
  </si>
  <si>
    <t>Recolrcion de desechos solidos</t>
  </si>
  <si>
    <t>Casetas fijas y moviles</t>
  </si>
  <si>
    <t>Arendamientos</t>
  </si>
  <si>
    <t>Venta de Activo no Financiero</t>
  </si>
  <si>
    <t xml:space="preserve">Venta de Terreno en Cementerio </t>
  </si>
  <si>
    <t xml:space="preserve">Sub-  nota </t>
  </si>
  <si>
    <t>del Ingreso General</t>
  </si>
  <si>
    <t xml:space="preserve">Sub- Nota </t>
  </si>
  <si>
    <t>del ingreso General</t>
  </si>
  <si>
    <t>Disminucion de disponibilidades Internas</t>
  </si>
  <si>
    <t>Transferencias de Capital s asociaciones sin fines de Lucro</t>
  </si>
  <si>
    <t>Nota 11</t>
  </si>
  <si>
    <t>Nota 13</t>
  </si>
  <si>
    <t>Nota 18</t>
  </si>
  <si>
    <t>Nota 19</t>
  </si>
  <si>
    <t>Gastos Financieroa</t>
  </si>
  <si>
    <t>Gastos de Representacion en el pais</t>
  </si>
  <si>
    <t>Pensiones</t>
  </si>
  <si>
    <t>Servicio de Alimentacion</t>
  </si>
  <si>
    <t>Herramientas Menores</t>
  </si>
  <si>
    <t>Productos de Cemento</t>
  </si>
  <si>
    <t>Pintura ,lacas y absorbente</t>
  </si>
  <si>
    <t>Alcalde Municipal</t>
  </si>
  <si>
    <t>Tesorera Municipal</t>
  </si>
  <si>
    <t>Activos Netos /Patrimoio</t>
  </si>
  <si>
    <t>Resultado</t>
  </si>
  <si>
    <t>del Periodo</t>
  </si>
  <si>
    <t>Resultado Acumulado</t>
  </si>
  <si>
    <t>Prestaciones por cobrar al septor privado interno</t>
  </si>
  <si>
    <t>Impuesto Licencia para instalacion de Telecomunicaciones</t>
  </si>
  <si>
    <t xml:space="preserve">Ingresos con contraprestacion </t>
  </si>
  <si>
    <t>Incluido en otros Ingresos</t>
  </si>
  <si>
    <t xml:space="preserve">Prestaciones </t>
  </si>
  <si>
    <t>Mob. Y equ. de ofic. Y 0tros</t>
  </si>
  <si>
    <t>Subvenciones y otros pagos por transferencias</t>
  </si>
  <si>
    <t>Sumistro y materiales para el consumo</t>
  </si>
  <si>
    <t xml:space="preserve">Inventario </t>
  </si>
  <si>
    <t>Mercado y hospedaje</t>
  </si>
  <si>
    <t>Impuesto sobre registro de documento</t>
  </si>
  <si>
    <t>Impuesto sobre villares</t>
  </si>
  <si>
    <t>Espetaculo Publico con o sin boleta de entrada</t>
  </si>
  <si>
    <t>Permisos para romper pavimento de la via Publica</t>
  </si>
  <si>
    <t>Permiso para Instalacion de envasadora de gas y combustibles</t>
  </si>
  <si>
    <t>Permiso para ocupacion vias publicas para comercion imformar</t>
  </si>
  <si>
    <t xml:space="preserve">Permiso a ocupar via publica con Material de construccion </t>
  </si>
  <si>
    <t>Permiso  para usulfructo via publica carga y descarga de mercancia</t>
  </si>
  <si>
    <t>Permiso de construccion de Nicho, fosas y Panteones</t>
  </si>
  <si>
    <t>Permisos para demolicion de Construciones</t>
  </si>
  <si>
    <t xml:space="preserve">Anuncios, Muestras y Carteles  </t>
  </si>
  <si>
    <t>Hoteles, moteles y aparta y establecimuiento similares</t>
  </si>
  <si>
    <t xml:space="preserve">Certificacion de Animales </t>
  </si>
  <si>
    <t>Traspaso de Solares y Terreno Rurales</t>
  </si>
  <si>
    <t>Autorizacion de Poda</t>
  </si>
  <si>
    <t>Matanzas y expedicion de Carnes</t>
  </si>
  <si>
    <t>Otros Arbitrios diversos</t>
  </si>
  <si>
    <t>Repuestos</t>
  </si>
  <si>
    <t>Accesorios</t>
  </si>
  <si>
    <t>Productos y Utiles Varios n.i.p</t>
  </si>
  <si>
    <t>Utiles de Cocina y Comedor</t>
  </si>
  <si>
    <t>Serrvicios  de Informatica y sistema Computarizados</t>
  </si>
  <si>
    <t>Servicios de Internet y Television por cable</t>
  </si>
  <si>
    <t>Alquiler de equipo de oficina  y muebles</t>
  </si>
  <si>
    <t>Maq.  Equipos y ot</t>
  </si>
  <si>
    <t>Licda. Belkis Altagracia Santos</t>
  </si>
  <si>
    <t xml:space="preserve">Licda. Rogelia Paulino Duran </t>
  </si>
  <si>
    <t>Licda. Leida C. Matias Antonio</t>
  </si>
  <si>
    <t>Sub- Nota- 10</t>
  </si>
  <si>
    <t>Sub-Nota-10</t>
  </si>
  <si>
    <t>Prestacion de servicios por cobrar Escuelas Pulicacas</t>
  </si>
  <si>
    <t>Desecho  Solido</t>
  </si>
  <si>
    <t>Permiso de oper.</t>
  </si>
  <si>
    <t xml:space="preserve">Nota reubicacion de cuentas por pagar </t>
  </si>
  <si>
    <t>Nota 12</t>
  </si>
  <si>
    <t>Beneficios a Empleados</t>
  </si>
  <si>
    <t>Prestaciones esconomicas desvinculacion</t>
  </si>
  <si>
    <t>Pagos por servicos empleados</t>
  </si>
  <si>
    <t>Cuentas por pagar a corto Plazo</t>
  </si>
  <si>
    <t>Acumulaciones y retenciones por pagar</t>
  </si>
  <si>
    <t>Rentenciones por pagar</t>
  </si>
  <si>
    <t>Impuesto por pagar</t>
  </si>
  <si>
    <t>Eventos Generales</t>
  </si>
  <si>
    <t>Alquileres</t>
  </si>
  <si>
    <t>Otros Servicios Tecnico Profeccionales</t>
  </si>
  <si>
    <t xml:space="preserve">Subvenciones </t>
  </si>
  <si>
    <t xml:space="preserve"> Nota 14</t>
  </si>
  <si>
    <t>Otros Proveedores</t>
  </si>
  <si>
    <t>Nota 24</t>
  </si>
  <si>
    <t xml:space="preserve">                  Gerente financiera</t>
  </si>
  <si>
    <t xml:space="preserve">               Contadora Municipal </t>
  </si>
  <si>
    <t>Sub-nota 7 la difencia  en el efctivo al principio del periodo</t>
  </si>
  <si>
    <t>se debe a la diferncia entre el  pagado y devengados e impestp pendiente de pago.</t>
  </si>
  <si>
    <t xml:space="preserve">Costos de adquisición  </t>
  </si>
  <si>
    <t>Compensaciones Especiales</t>
  </si>
  <si>
    <t>Acabados Textiles</t>
  </si>
  <si>
    <t>Prendas y accesorios de Vestir</t>
  </si>
  <si>
    <t>Calzados</t>
  </si>
  <si>
    <t>Productos de Artes Graficos</t>
  </si>
  <si>
    <t>Juridico</t>
  </si>
  <si>
    <t>Antonio Diaz Paulino M/G</t>
  </si>
  <si>
    <t>Otros Servicios diversos</t>
  </si>
  <si>
    <t>Viaticos fuera del pais</t>
  </si>
  <si>
    <t>Alquileres y Rentas de edificaciones y locares</t>
  </si>
  <si>
    <t>Licencias Informaticas</t>
  </si>
  <si>
    <t>Servicios Funerarios y gastos conexos</t>
  </si>
  <si>
    <t>Mantenimiento y reparacion de mobiliario y equipos de oficina</t>
  </si>
  <si>
    <t xml:space="preserve">Otros Gastos </t>
  </si>
  <si>
    <t>Tranferencias</t>
  </si>
  <si>
    <t>Transferecia Ordinaria Corriente Según Ley</t>
  </si>
  <si>
    <t>Tranferencia Corriente  de Prope para Luces de la Ciudad</t>
  </si>
  <si>
    <t>Tranferncia de Instituciones de Instituciones Publicas desentralizadas TSS.</t>
  </si>
  <si>
    <t>Otras Transferencias corrientes recibidas de Instituciones Publicas</t>
  </si>
  <si>
    <t>De Instituciones Publicas Descentralizadas y Autonomas No Financieras</t>
  </si>
  <si>
    <t>De Instituciones Publicas No Financieras Lifa Municipal Para Aceras y Contenes</t>
  </si>
  <si>
    <t>Transferencia Extraordinaria de Capital Gobierno Central Planes Extrategicos</t>
  </si>
  <si>
    <t>Trasnferencia Extaordinaria de Capital Gobierno Central Planes Extrategicos</t>
  </si>
  <si>
    <t>de locales</t>
  </si>
  <si>
    <t>Tasa a la Matanza de animsles</t>
  </si>
  <si>
    <t>Arrendamiento de Terreno</t>
  </si>
  <si>
    <t>Arrendamiento de Solares y terrenos Rurales</t>
  </si>
  <si>
    <t>en cementerio</t>
  </si>
  <si>
    <t>Recargos Multas y Sanciones</t>
  </si>
  <si>
    <t>Multas Administrativas</t>
  </si>
  <si>
    <t>Ingresos diversos</t>
  </si>
  <si>
    <t>Multas Por Construccion Ilegal</t>
  </si>
  <si>
    <t>Otros Albitrios diversos</t>
  </si>
  <si>
    <t>Impuestos Multas y Sanciones</t>
  </si>
  <si>
    <t>Parada de Auto.</t>
  </si>
  <si>
    <t>Afirmado</t>
  </si>
  <si>
    <t>Espinola</t>
  </si>
  <si>
    <t>Afirmado y acera</t>
  </si>
  <si>
    <t xml:space="preserve">Infraestructura </t>
  </si>
  <si>
    <t>en Proceso</t>
  </si>
  <si>
    <t>Septor</t>
  </si>
  <si>
    <t>Madeja</t>
  </si>
  <si>
    <t>Hatillo</t>
  </si>
  <si>
    <t>Juan Bosch</t>
  </si>
  <si>
    <t>Afir.acer.ycont.</t>
  </si>
  <si>
    <t>Terminadas</t>
  </si>
  <si>
    <t>Acers y cont.</t>
  </si>
  <si>
    <t>Villa Faro Pres. Part.</t>
  </si>
  <si>
    <t>Predera Getsemani P:P</t>
  </si>
  <si>
    <t>Jardines 1era Etapa P.P</t>
  </si>
  <si>
    <t>Jeus nazaret  P.P</t>
  </si>
  <si>
    <t>Barrio Lindo P.P</t>
  </si>
  <si>
    <t>Urb. Las Colinas P.P</t>
  </si>
  <si>
    <t>Murode Contencion</t>
  </si>
  <si>
    <t>Vista San Francisco</t>
  </si>
  <si>
    <t xml:space="preserve">Calle 14 de Junio </t>
  </si>
  <si>
    <t>Sendero del cacao</t>
  </si>
  <si>
    <t>Badenes</t>
  </si>
  <si>
    <t>Centro de la Ciudad</t>
  </si>
  <si>
    <t xml:space="preserve">Afirmado </t>
  </si>
  <si>
    <t>1era etapa las colinas</t>
  </si>
  <si>
    <t>Vista linda</t>
  </si>
  <si>
    <t>Frank Grullon-jos.r</t>
  </si>
  <si>
    <t>Mama Tingo 1era etap.</t>
  </si>
  <si>
    <t>Mama Tingo 2da etap.</t>
  </si>
  <si>
    <t>Espinola 1era etapa</t>
  </si>
  <si>
    <t>Aceras y Contenes</t>
  </si>
  <si>
    <t>Endiverssept,ciudad</t>
  </si>
  <si>
    <t>Los Maestros 4t etp</t>
  </si>
  <si>
    <t>Rectru.ac.ycont bad</t>
  </si>
  <si>
    <t>Madrigal calle 8</t>
  </si>
  <si>
    <t>Reco. 11 badenes</t>
  </si>
  <si>
    <t>Los Rieles P.P</t>
  </si>
  <si>
    <t>Reco. 7 badenes</t>
  </si>
  <si>
    <t>Los Ciruelos  P.P</t>
  </si>
  <si>
    <t>Reco. 4 badenes</t>
  </si>
  <si>
    <t>Reco. 3 badenes</t>
  </si>
  <si>
    <t>Ventura Grullon P.P</t>
  </si>
  <si>
    <t>Cahonabo  P.P</t>
  </si>
  <si>
    <t>Reco. 15 badenes</t>
  </si>
  <si>
    <t>Distintos p.dela ciudad</t>
  </si>
  <si>
    <t>Reco. 10 badenes</t>
  </si>
  <si>
    <t>Ensanche Aguila</t>
  </si>
  <si>
    <t>Reco de Ac y Conte.</t>
  </si>
  <si>
    <t>Salida Santo Domingo</t>
  </si>
  <si>
    <t>divesos sept. ciudad</t>
  </si>
  <si>
    <t>Religiosas</t>
  </si>
  <si>
    <t>Medio Baño capilla J.R.</t>
  </si>
  <si>
    <t>capacito c-Imbert</t>
  </si>
  <si>
    <t>Techo iglesia advert.</t>
  </si>
  <si>
    <t>Verja CapillaEst, Ab</t>
  </si>
  <si>
    <t>Edificacion y Comp. Y otros</t>
  </si>
  <si>
    <t>Contrucion Capilla</t>
  </si>
  <si>
    <t>Rec. Cap. San Juan</t>
  </si>
  <si>
    <t>Contr.de Glorieta</t>
  </si>
  <si>
    <t>Los Prados</t>
  </si>
  <si>
    <t>contr. Int. Jardines</t>
  </si>
  <si>
    <t>La ciudad</t>
  </si>
  <si>
    <t>Techoest.limpiaBot</t>
  </si>
  <si>
    <t>Parque Duarte</t>
  </si>
  <si>
    <t xml:space="preserve">Enc. Cerrado </t>
  </si>
  <si>
    <t>Guiza</t>
  </si>
  <si>
    <t>Cont. De Eslabones</t>
  </si>
  <si>
    <t>EL ciruelillo</t>
  </si>
  <si>
    <t>Rem. Parque</t>
  </si>
  <si>
    <t>Urb. Abreu</t>
  </si>
  <si>
    <t xml:space="preserve">Cont. Perque </t>
  </si>
  <si>
    <t>Mama Tingo 2da.Et.</t>
  </si>
  <si>
    <t>Rmos. Parque Inftl</t>
  </si>
  <si>
    <t xml:space="preserve"> Estadio Julian Javier</t>
  </si>
  <si>
    <t>Villa Olimpica</t>
  </si>
  <si>
    <t xml:space="preserve">Los Maestro </t>
  </si>
  <si>
    <t>Rem. Parque Inftil</t>
  </si>
  <si>
    <t>RmosPerque L:Mart.</t>
  </si>
  <si>
    <t>Avenida Salida S.To.D</t>
  </si>
  <si>
    <t>Los Rieles</t>
  </si>
  <si>
    <t>Rmos Parque</t>
  </si>
  <si>
    <t>Urb. La Fortuna</t>
  </si>
  <si>
    <t>Urb. Caperuza 1</t>
  </si>
  <si>
    <t>Rem.Parque</t>
  </si>
  <si>
    <t>Rmos. Parque</t>
  </si>
  <si>
    <t>Urb. Caperuza 2</t>
  </si>
  <si>
    <t>Remos. Parque</t>
  </si>
  <si>
    <t>Los Ciruelos</t>
  </si>
  <si>
    <t>Rem.Parque Inftil</t>
  </si>
  <si>
    <t>El Madrigal</t>
  </si>
  <si>
    <t>Rem. Bulevar</t>
  </si>
  <si>
    <t>Lib. Bonba Negrin</t>
  </si>
  <si>
    <t>Lib.SldaaNaguaJenifer</t>
  </si>
  <si>
    <t>Rmos. Boulevar</t>
  </si>
  <si>
    <t>Lib.Ens.Aguiladep.rive</t>
  </si>
  <si>
    <t>Lib.Ens.Agla.hta.Pizze</t>
  </si>
  <si>
    <t>Andujar</t>
  </si>
  <si>
    <t>Ensanche Duarte</t>
  </si>
  <si>
    <t>Juan de Ventura Simo</t>
  </si>
  <si>
    <t xml:space="preserve">Rem. Paque </t>
  </si>
  <si>
    <t>La Pangola</t>
  </si>
  <si>
    <t>Rem. Parque Inf.</t>
  </si>
  <si>
    <t>Vistaal valle T.de Agua</t>
  </si>
  <si>
    <t>Vista al valle esq. Caliente</t>
  </si>
  <si>
    <t>Const.una grada</t>
  </si>
  <si>
    <t>Pley de la Yaguiza</t>
  </si>
  <si>
    <t>Const.varios Pley</t>
  </si>
  <si>
    <t>Cont. Varios Pley</t>
  </si>
  <si>
    <t>Santa Luisa Villa Real</t>
  </si>
  <si>
    <t xml:space="preserve">Cont . Bcckstop. </t>
  </si>
  <si>
    <t xml:space="preserve">Toribio Camilo </t>
  </si>
  <si>
    <t>Cont. Una Cancha</t>
  </si>
  <si>
    <t>Jardines las cejas</t>
  </si>
  <si>
    <t>Vista Linda PP.</t>
  </si>
  <si>
    <t>Canchavarios elem</t>
  </si>
  <si>
    <t>Cont.varias en pley</t>
  </si>
  <si>
    <t>Rem. Funerarias</t>
  </si>
  <si>
    <t>ciudad</t>
  </si>
  <si>
    <t>Los Arrollos</t>
  </si>
  <si>
    <t>Cont.Cancha mixta</t>
  </si>
  <si>
    <t>Rem.pley cancha</t>
  </si>
  <si>
    <t>Club Vista al Valle</t>
  </si>
  <si>
    <t xml:space="preserve">Rem. Cancha </t>
  </si>
  <si>
    <t>Los Maestros3era etp</t>
  </si>
  <si>
    <t>Rem.Cancha Mixta</t>
  </si>
  <si>
    <t>Hermana Mirabal</t>
  </si>
  <si>
    <t>Rivera del Jaya</t>
  </si>
  <si>
    <t>Rem. Pley</t>
  </si>
  <si>
    <t>Eecilia PepinC-cist.eno</t>
  </si>
  <si>
    <t>Diego Alcala Los Rieles</t>
  </si>
  <si>
    <t>Rem.Cancha</t>
  </si>
  <si>
    <t>La Guazuma EL corozo</t>
  </si>
  <si>
    <t>Rem. Club calle 1er</t>
  </si>
  <si>
    <t>Ugamba</t>
  </si>
  <si>
    <t>Hidraurica</t>
  </si>
  <si>
    <t>Cont.Tanque de ag</t>
  </si>
  <si>
    <t>Comunidad Atabalero</t>
  </si>
  <si>
    <t>Callejon del Silencio</t>
  </si>
  <si>
    <t>StmaEvcion Pluvial</t>
  </si>
  <si>
    <t>Sist.Evcion Pluvial</t>
  </si>
  <si>
    <t>Callejon ell Silencio</t>
  </si>
  <si>
    <t>1era etapa</t>
  </si>
  <si>
    <t>2da etapa</t>
  </si>
  <si>
    <t xml:space="preserve">SlcionPluvial Ac y.. </t>
  </si>
  <si>
    <t>Puerto Rico</t>
  </si>
  <si>
    <t>Sitema Pluvial</t>
  </si>
  <si>
    <t>Diversos Sectores de la ciudad</t>
  </si>
  <si>
    <r>
      <rPr>
        <b/>
        <sz val="8"/>
        <color theme="1"/>
        <rFont val="Calibri"/>
        <family val="2"/>
        <scheme val="minor"/>
      </rPr>
      <t>Tota</t>
    </r>
    <r>
      <rPr>
        <sz val="8"/>
        <color theme="1"/>
        <rFont val="Calibri"/>
        <family val="2"/>
        <scheme val="minor"/>
      </rPr>
      <t xml:space="preserve">l </t>
    </r>
  </si>
  <si>
    <t>Const.En Proceso</t>
  </si>
  <si>
    <t>Ciudad</t>
  </si>
  <si>
    <t>Rem.</t>
  </si>
  <si>
    <t>Rentenciones por pagar IR3</t>
  </si>
  <si>
    <t>Rentenciones por pagar ITB</t>
  </si>
  <si>
    <t>Retenciones por  pagar IR17</t>
  </si>
  <si>
    <t>de años anteriores</t>
  </si>
  <si>
    <t>Retenciones presentadas en años anteriores en rebicion</t>
  </si>
  <si>
    <t>Alimento y bebida</t>
  </si>
  <si>
    <t>Imprenta</t>
  </si>
  <si>
    <t>Conbustible</t>
  </si>
  <si>
    <t>Farmacias</t>
  </si>
  <si>
    <t>Feterrias</t>
  </si>
  <si>
    <t>Articulos ferreteros</t>
  </si>
  <si>
    <t>Funerarias</t>
  </si>
  <si>
    <t>Publicidad y Propaganda</t>
  </si>
  <si>
    <t>Telefono e Internet y Flota</t>
  </si>
  <si>
    <t>Cubicaciones</t>
  </si>
  <si>
    <t>Tenda de Abarrotes</t>
  </si>
  <si>
    <t>Comunicaciones tienda de celulares y servicios cuenta vieja</t>
  </si>
  <si>
    <t>Servicio de Electricidad</t>
  </si>
  <si>
    <t>Nota 16</t>
  </si>
  <si>
    <t>Nota 17</t>
  </si>
  <si>
    <t>Nota  21</t>
  </si>
  <si>
    <t>Nota 25</t>
  </si>
  <si>
    <t>Nota  26</t>
  </si>
  <si>
    <t>Prop. planta y equipos neto (2025)</t>
  </si>
  <si>
    <t>Descripcion</t>
  </si>
  <si>
    <t>Adiciones 2025</t>
  </si>
  <si>
    <t>en revision.</t>
  </si>
  <si>
    <t>Por pagar</t>
  </si>
  <si>
    <t>Patrimio Institucional</t>
  </si>
  <si>
    <t>Fisico</t>
  </si>
  <si>
    <t>Sector</t>
  </si>
  <si>
    <t>Recargos, Multas y Otros Ingresos.</t>
  </si>
  <si>
    <t>Resultados Acumulados.</t>
  </si>
  <si>
    <t>Pagos por disminucion</t>
  </si>
  <si>
    <t>Nota: la tranferencia numero</t>
  </si>
  <si>
    <t>del 31-12-2025</t>
  </si>
  <si>
    <t xml:space="preserve">de valor </t>
  </si>
  <si>
    <t>Procedente de Industria y comercio</t>
  </si>
  <si>
    <t>no  fue posible registrar por llegar tarde y nesecita una modificacion,</t>
  </si>
  <si>
    <t>aporobada por la sala la cual permace en transito en el mes de dicienbre,</t>
  </si>
  <si>
    <t>para ejcutar el debido procedimento.</t>
  </si>
  <si>
    <t>que no estan ejecutado  en la conciliacion.</t>
  </si>
  <si>
    <t>Los gasto por valor</t>
  </si>
  <si>
    <t>estos pertenecen a disminucion de pasivo</t>
  </si>
  <si>
    <t>ya qyue la institucion no posee prestamos en la actualidad.</t>
  </si>
  <si>
    <t>estan registrados  en gastos financierospor error de presupestos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</si>
</sst>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7">
    <xf numFmtId="0" fontId="0" fillId="0" borderId="0" xfId="0"/>
    <xf numFmtId="0" fontId="10" fillId="0" borderId="0" xfId="0" applyFont="1"/>
    <xf numFmtId="0" fontId="11" fillId="0" borderId="0" xfId="0" applyFont="1"/>
    <xf numFmtId="43" fontId="11" fillId="0" borderId="0" xfId="1" applyFont="1"/>
    <xf numFmtId="0" fontId="12" fillId="0" borderId="0" xfId="0" applyFont="1"/>
    <xf numFmtId="9" fontId="11" fillId="0" borderId="0" xfId="0" applyNumberFormat="1" applyFont="1"/>
    <xf numFmtId="0" fontId="13" fillId="0" borderId="0" xfId="0" applyFont="1"/>
    <xf numFmtId="43" fontId="14" fillId="0" borderId="0" xfId="1" applyFont="1"/>
    <xf numFmtId="43" fontId="11" fillId="0" borderId="0" xfId="1" applyFont="1" applyBorder="1"/>
    <xf numFmtId="43" fontId="10" fillId="0" borderId="0" xfId="0" applyNumberFormat="1" applyFont="1"/>
    <xf numFmtId="43" fontId="11" fillId="0" borderId="0" xfId="0" applyNumberFormat="1" applyFont="1"/>
    <xf numFmtId="0" fontId="11" fillId="2" borderId="0" xfId="0" applyFont="1" applyFill="1"/>
    <xf numFmtId="0" fontId="11" fillId="3" borderId="0" xfId="0" applyFont="1" applyFill="1"/>
    <xf numFmtId="43" fontId="11" fillId="3" borderId="0" xfId="1" applyFont="1" applyFill="1"/>
    <xf numFmtId="0" fontId="11" fillId="0" borderId="0" xfId="0" applyFont="1" applyBorder="1"/>
    <xf numFmtId="43" fontId="11" fillId="0" borderId="2" xfId="1" applyFont="1" applyBorder="1"/>
    <xf numFmtId="0" fontId="11" fillId="0" borderId="0" xfId="0" applyFont="1" applyFill="1"/>
    <xf numFmtId="43" fontId="11" fillId="0" borderId="0" xfId="1" applyFont="1" applyFill="1"/>
    <xf numFmtId="43" fontId="15" fillId="0" borderId="0" xfId="1" applyFont="1"/>
    <xf numFmtId="43" fontId="10" fillId="0" borderId="2" xfId="0" applyNumberFormat="1" applyFont="1" applyBorder="1"/>
    <xf numFmtId="43" fontId="11" fillId="0" borderId="0" xfId="0" applyNumberFormat="1" applyFont="1" applyBorder="1"/>
    <xf numFmtId="43" fontId="10" fillId="0" borderId="0" xfId="0" applyNumberFormat="1" applyFont="1" applyBorder="1"/>
    <xf numFmtId="43" fontId="11" fillId="0" borderId="0" xfId="0" applyNumberFormat="1" applyFont="1" applyFill="1"/>
    <xf numFmtId="43" fontId="17" fillId="0" borderId="0" xfId="0" applyNumberFormat="1" applyFont="1"/>
    <xf numFmtId="43" fontId="16" fillId="0" borderId="0" xfId="0" applyNumberFormat="1" applyFont="1"/>
    <xf numFmtId="0" fontId="16" fillId="0" borderId="0" xfId="0" applyFont="1"/>
    <xf numFmtId="4" fontId="16" fillId="0" borderId="0" xfId="0" applyNumberFormat="1" applyFont="1" applyBorder="1"/>
    <xf numFmtId="43" fontId="16" fillId="0" borderId="2" xfId="1" applyFont="1" applyBorder="1"/>
    <xf numFmtId="0" fontId="8" fillId="0" borderId="0" xfId="0" applyFont="1"/>
    <xf numFmtId="43" fontId="8" fillId="0" borderId="0" xfId="1" applyFont="1"/>
    <xf numFmtId="43" fontId="8" fillId="0" borderId="2" xfId="1" applyFont="1" applyBorder="1"/>
    <xf numFmtId="43" fontId="16" fillId="0" borderId="1" xfId="0" applyNumberFormat="1" applyFont="1" applyBorder="1"/>
    <xf numFmtId="4" fontId="18" fillId="0" borderId="0" xfId="0" applyNumberFormat="1" applyFont="1"/>
    <xf numFmtId="43" fontId="8" fillId="0" borderId="0" xfId="1" applyFont="1" applyBorder="1"/>
    <xf numFmtId="43" fontId="8" fillId="0" borderId="0" xfId="0" applyNumberFormat="1" applyFont="1" applyBorder="1"/>
    <xf numFmtId="43" fontId="16" fillId="0" borderId="0" xfId="0" applyNumberFormat="1" applyFont="1" applyBorder="1"/>
    <xf numFmtId="0" fontId="16" fillId="0" borderId="2" xfId="0" applyFont="1" applyBorder="1"/>
    <xf numFmtId="0" fontId="8" fillId="0" borderId="2" xfId="0" applyFont="1" applyBorder="1"/>
    <xf numFmtId="4" fontId="8" fillId="0" borderId="0" xfId="0" applyNumberFormat="1" applyFont="1"/>
    <xf numFmtId="43" fontId="8" fillId="0" borderId="0" xfId="0" applyNumberFormat="1" applyFont="1"/>
    <xf numFmtId="0" fontId="16" fillId="0" borderId="0" xfId="0" applyFont="1" applyAlignment="1">
      <alignment wrapText="1"/>
    </xf>
    <xf numFmtId="43" fontId="16" fillId="0" borderId="0" xfId="1" applyFont="1" applyBorder="1"/>
    <xf numFmtId="43" fontId="16" fillId="0" borderId="1" xfId="1" applyFont="1" applyBorder="1"/>
    <xf numFmtId="4" fontId="8" fillId="0" borderId="0" xfId="0" applyNumberFormat="1" applyFont="1" applyBorder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4" fontId="8" fillId="3" borderId="0" xfId="0" applyNumberFormat="1" applyFont="1" applyFill="1" applyAlignment="1">
      <alignment horizontal="right"/>
    </xf>
    <xf numFmtId="43" fontId="8" fillId="3" borderId="0" xfId="1" applyFont="1" applyFill="1" applyAlignment="1">
      <alignment horizontal="right"/>
    </xf>
    <xf numFmtId="43" fontId="8" fillId="0" borderId="2" xfId="1" applyFont="1" applyBorder="1" applyAlignment="1">
      <alignment horizontal="right"/>
    </xf>
    <xf numFmtId="4" fontId="16" fillId="0" borderId="1" xfId="0" applyNumberFormat="1" applyFont="1" applyBorder="1"/>
    <xf numFmtId="43" fontId="8" fillId="3" borderId="0" xfId="1" applyFont="1" applyFill="1"/>
    <xf numFmtId="43" fontId="8" fillId="0" borderId="0" xfId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3" borderId="0" xfId="0" applyFont="1" applyFill="1"/>
    <xf numFmtId="0" fontId="16" fillId="0" borderId="0" xfId="0" applyNumberFormat="1" applyFont="1" applyBorder="1"/>
    <xf numFmtId="43" fontId="8" fillId="0" borderId="2" xfId="0" applyNumberFormat="1" applyFont="1" applyBorder="1"/>
    <xf numFmtId="4" fontId="8" fillId="0" borderId="2" xfId="0" applyNumberFormat="1" applyFont="1" applyBorder="1"/>
    <xf numFmtId="0" fontId="18" fillId="0" borderId="0" xfId="0" applyFont="1"/>
    <xf numFmtId="0" fontId="19" fillId="0" borderId="0" xfId="0" applyFont="1"/>
    <xf numFmtId="4" fontId="16" fillId="0" borderId="0" xfId="0" applyNumberFormat="1" applyFont="1"/>
    <xf numFmtId="0" fontId="8" fillId="0" borderId="0" xfId="0" applyFont="1" applyBorder="1"/>
    <xf numFmtId="0" fontId="18" fillId="0" borderId="0" xfId="0" applyFont="1" applyFill="1"/>
    <xf numFmtId="0" fontId="8" fillId="0" borderId="0" xfId="0" applyFont="1" applyFill="1"/>
    <xf numFmtId="0" fontId="16" fillId="0" borderId="0" xfId="0" applyFont="1" applyFill="1"/>
    <xf numFmtId="43" fontId="8" fillId="0" borderId="0" xfId="0" applyNumberFormat="1" applyFont="1" applyFill="1"/>
    <xf numFmtId="43" fontId="8" fillId="0" borderId="0" xfId="1" applyFont="1" applyFill="1" applyBorder="1"/>
    <xf numFmtId="43" fontId="8" fillId="0" borderId="0" xfId="1" applyFont="1" applyFill="1"/>
    <xf numFmtId="43" fontId="8" fillId="3" borderId="0" xfId="1" applyFont="1" applyFill="1" applyBorder="1"/>
    <xf numFmtId="4" fontId="18" fillId="0" borderId="1" xfId="0" applyNumberFormat="1" applyFont="1" applyBorder="1"/>
    <xf numFmtId="43" fontId="8" fillId="3" borderId="2" xfId="1" applyFont="1" applyFill="1" applyBorder="1"/>
    <xf numFmtId="43" fontId="16" fillId="3" borderId="2" xfId="1" applyFont="1" applyFill="1" applyBorder="1"/>
    <xf numFmtId="43" fontId="17" fillId="0" borderId="0" xfId="1" applyFont="1"/>
    <xf numFmtId="0" fontId="16" fillId="0" borderId="2" xfId="0" applyFont="1" applyBorder="1" applyAlignment="1"/>
    <xf numFmtId="43" fontId="16" fillId="0" borderId="2" xfId="1" applyFont="1" applyBorder="1" applyAlignment="1"/>
    <xf numFmtId="0" fontId="16" fillId="0" borderId="0" xfId="0" applyFont="1" applyBorder="1"/>
    <xf numFmtId="0" fontId="8" fillId="0" borderId="0" xfId="0" applyFont="1" applyAlignment="1"/>
    <xf numFmtId="43" fontId="20" fillId="0" borderId="0" xfId="1" applyFont="1"/>
    <xf numFmtId="4" fontId="19" fillId="0" borderId="0" xfId="0" applyNumberFormat="1" applyFont="1"/>
    <xf numFmtId="4" fontId="16" fillId="0" borderId="2" xfId="0" applyNumberFormat="1" applyFont="1" applyBorder="1"/>
    <xf numFmtId="0" fontId="16" fillId="0" borderId="4" xfId="0" applyFont="1" applyBorder="1" applyAlignment="1">
      <alignment horizontal="center"/>
    </xf>
    <xf numFmtId="43" fontId="16" fillId="0" borderId="4" xfId="1" applyFont="1" applyBorder="1"/>
    <xf numFmtId="43" fontId="8" fillId="0" borderId="4" xfId="1" applyFont="1" applyBorder="1"/>
    <xf numFmtId="43" fontId="16" fillId="0" borderId="3" xfId="1" applyFont="1" applyBorder="1"/>
    <xf numFmtId="43" fontId="18" fillId="0" borderId="0" xfId="1" applyFont="1"/>
    <xf numFmtId="0" fontId="8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43" fontId="8" fillId="0" borderId="5" xfId="1" applyFont="1" applyBorder="1" applyAlignment="1"/>
    <xf numFmtId="43" fontId="8" fillId="0" borderId="5" xfId="1" applyFont="1" applyBorder="1"/>
    <xf numFmtId="4" fontId="8" fillId="0" borderId="5" xfId="0" applyNumberFormat="1" applyFont="1" applyBorder="1"/>
    <xf numFmtId="43" fontId="16" fillId="0" borderId="5" xfId="1" applyFont="1" applyBorder="1"/>
    <xf numFmtId="43" fontId="8" fillId="0" borderId="5" xfId="0" applyNumberFormat="1" applyFont="1" applyBorder="1"/>
    <xf numFmtId="0" fontId="16" fillId="0" borderId="5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43" fontId="6" fillId="0" borderId="0" xfId="0" applyNumberFormat="1" applyFont="1" applyBorder="1"/>
    <xf numFmtId="0" fontId="6" fillId="0" borderId="0" xfId="0" applyFont="1" applyBorder="1"/>
    <xf numFmtId="43" fontId="6" fillId="0" borderId="2" xfId="0" applyNumberFormat="1" applyFont="1" applyBorder="1"/>
    <xf numFmtId="43" fontId="6" fillId="0" borderId="1" xfId="0" applyNumberFormat="1" applyFont="1" applyBorder="1"/>
    <xf numFmtId="43" fontId="6" fillId="0" borderId="0" xfId="1" applyFont="1"/>
    <xf numFmtId="43" fontId="8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/>
    <xf numFmtId="0" fontId="16" fillId="0" borderId="5" xfId="0" applyFont="1" applyBorder="1"/>
    <xf numFmtId="0" fontId="6" fillId="0" borderId="5" xfId="0" applyFont="1" applyBorder="1"/>
    <xf numFmtId="43" fontId="6" fillId="0" borderId="2" xfId="1" applyFont="1" applyBorder="1"/>
    <xf numFmtId="0" fontId="5" fillId="0" borderId="0" xfId="0" applyFont="1"/>
    <xf numFmtId="9" fontId="8" fillId="0" borderId="2" xfId="0" applyNumberFormat="1" applyFont="1" applyBorder="1"/>
    <xf numFmtId="0" fontId="4" fillId="0" borderId="0" xfId="0" applyFont="1"/>
    <xf numFmtId="43" fontId="16" fillId="0" borderId="0" xfId="1" applyFont="1"/>
    <xf numFmtId="0" fontId="3" fillId="0" borderId="0" xfId="0" applyFont="1"/>
    <xf numFmtId="0" fontId="2" fillId="0" borderId="0" xfId="0" applyFont="1"/>
    <xf numFmtId="0" fontId="1" fillId="0" borderId="0" xfId="0" applyFont="1"/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428626</xdr:colOff>
      <xdr:row>1</xdr:row>
      <xdr:rowOff>142875</xdr:rowOff>
    </xdr:from>
    <xdr:ext cx="3533774" cy="923926"/>
    <xdr:sp macro="" textlink="">
      <xdr:nvSpPr>
        <xdr:cNvPr id="2" name="CuadroTexto 1"/>
        <xdr:cNvSpPr txBox="1"/>
      </xdr:nvSpPr>
      <xdr:spPr>
        <a:xfrm>
          <a:off x="1257301" y="333375"/>
          <a:ext cx="3533774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Diciembre </a:t>
          </a:r>
          <a:r>
            <a:rPr lang="es-DO" sz="1100" b="1"/>
            <a:t>2025</a:t>
          </a:r>
          <a:r>
            <a:rPr lang="es-DO" sz="1100" b="1" baseline="0"/>
            <a:t> y 2024</a:t>
          </a:r>
          <a:r>
            <a:rPr lang="es-DO" sz="1100" b="1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3"/>
  <sheetViews>
    <sheetView tabSelected="1" topLeftCell="F220" zoomScale="205" zoomScaleNormal="205" workbookViewId="0">
      <selection activeCell="J227" sqref="J227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0.42578125" customWidth="1"/>
    <col min="4" max="4" width="12.42578125" customWidth="1"/>
    <col min="5" max="5" width="12.7109375" customWidth="1"/>
    <col min="6" max="6" width="11.85546875" customWidth="1"/>
    <col min="7" max="7" width="11.140625" customWidth="1"/>
    <col min="8" max="8" width="11.28515625" customWidth="1"/>
    <col min="9" max="9" width="12.42578125" customWidth="1"/>
    <col min="10" max="10" width="13" customWidth="1"/>
    <col min="11" max="11" width="18" customWidth="1"/>
    <col min="12" max="12" width="16.42578125" customWidth="1"/>
    <col min="13" max="13" width="18.7109375" customWidth="1"/>
    <col min="15" max="15" width="12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8"/>
      <c r="C6" s="28"/>
      <c r="D6" s="25"/>
      <c r="E6" s="28"/>
      <c r="F6" s="28"/>
      <c r="G6" s="28"/>
      <c r="H6" s="25"/>
    </row>
    <row r="7" spans="2:8" x14ac:dyDescent="0.25">
      <c r="B7" s="28"/>
      <c r="C7" s="28"/>
      <c r="D7" s="28"/>
      <c r="E7" s="28"/>
      <c r="F7" s="28"/>
      <c r="G7" s="28"/>
      <c r="H7" s="28"/>
    </row>
    <row r="8" spans="2:8" s="2" customFormat="1" ht="12.75" x14ac:dyDescent="0.2">
      <c r="B8" s="25" t="s">
        <v>1</v>
      </c>
      <c r="C8" s="28"/>
      <c r="D8" s="28"/>
      <c r="E8" s="28"/>
      <c r="F8" s="28"/>
      <c r="G8" s="28"/>
      <c r="H8" s="28"/>
    </row>
    <row r="9" spans="2:8" s="2" customFormat="1" ht="12.75" x14ac:dyDescent="0.2">
      <c r="B9" s="25" t="s">
        <v>0</v>
      </c>
      <c r="C9" s="25"/>
      <c r="D9" s="25"/>
      <c r="E9" s="25" t="s">
        <v>2</v>
      </c>
      <c r="F9" s="28"/>
      <c r="G9" s="25">
        <v>2025</v>
      </c>
      <c r="H9" s="25">
        <v>2024</v>
      </c>
    </row>
    <row r="10" spans="2:8" s="2" customFormat="1" ht="12.75" x14ac:dyDescent="0.2">
      <c r="B10" s="28" t="s">
        <v>3</v>
      </c>
      <c r="C10" s="28"/>
      <c r="D10" s="28"/>
      <c r="E10" s="28"/>
      <c r="F10" s="28"/>
      <c r="G10" s="29">
        <v>0</v>
      </c>
      <c r="H10" s="29">
        <v>200</v>
      </c>
    </row>
    <row r="11" spans="2:8" s="2" customFormat="1" ht="12.75" x14ac:dyDescent="0.2">
      <c r="B11" s="28" t="s">
        <v>4</v>
      </c>
      <c r="C11" s="28"/>
      <c r="D11" s="28"/>
      <c r="E11" s="28" t="s">
        <v>5</v>
      </c>
      <c r="F11" s="28"/>
      <c r="G11" s="29">
        <v>2551745.77</v>
      </c>
      <c r="H11" s="29">
        <v>2389405.89</v>
      </c>
    </row>
    <row r="12" spans="2:8" s="2" customFormat="1" ht="12.75" x14ac:dyDescent="0.2">
      <c r="B12" s="28" t="s">
        <v>6</v>
      </c>
      <c r="C12" s="28"/>
      <c r="D12" s="28"/>
      <c r="E12" s="28"/>
      <c r="F12" s="28"/>
      <c r="G12" s="29">
        <v>148148747.72</v>
      </c>
      <c r="H12" s="29">
        <v>37762638.159999996</v>
      </c>
    </row>
    <row r="13" spans="2:8" s="2" customFormat="1" ht="12.75" x14ac:dyDescent="0.2">
      <c r="B13" s="28" t="s">
        <v>7</v>
      </c>
      <c r="C13" s="28"/>
      <c r="D13" s="28"/>
      <c r="E13" s="28"/>
      <c r="F13" s="28"/>
      <c r="G13" s="29">
        <v>2309997.7000000002</v>
      </c>
      <c r="H13" s="29">
        <v>175395.33</v>
      </c>
    </row>
    <row r="14" spans="2:8" s="2" customFormat="1" ht="12.75" x14ac:dyDescent="0.2">
      <c r="B14" s="28" t="s">
        <v>8</v>
      </c>
      <c r="C14" s="28"/>
      <c r="D14" s="28"/>
      <c r="E14" s="28"/>
      <c r="F14" s="28"/>
      <c r="G14" s="30">
        <v>33765.61</v>
      </c>
      <c r="H14" s="30">
        <v>98519.3</v>
      </c>
    </row>
    <row r="15" spans="2:8" s="2" customFormat="1" ht="12.75" x14ac:dyDescent="0.2">
      <c r="B15" s="25" t="s">
        <v>9</v>
      </c>
      <c r="C15" s="28"/>
      <c r="D15" s="28"/>
      <c r="E15" s="28"/>
      <c r="F15" s="28"/>
      <c r="G15" s="31">
        <f>SUM(G10:G14)</f>
        <v>153044256.80000001</v>
      </c>
      <c r="H15" s="31">
        <f>SUM(H10:H14)</f>
        <v>40426158.679999992</v>
      </c>
    </row>
    <row r="16" spans="2:8" s="2" customFormat="1" x14ac:dyDescent="0.35">
      <c r="B16" s="28" t="s">
        <v>203</v>
      </c>
      <c r="C16" s="28"/>
      <c r="D16" s="28"/>
      <c r="E16" s="28" t="s">
        <v>204</v>
      </c>
      <c r="F16" s="23"/>
      <c r="G16" s="32"/>
      <c r="H16" s="28"/>
    </row>
    <row r="17" spans="1:11" s="2" customFormat="1" ht="12.75" x14ac:dyDescent="0.2">
      <c r="B17" s="111" t="s">
        <v>434</v>
      </c>
      <c r="C17" s="28"/>
      <c r="D17" s="28"/>
      <c r="E17" s="28"/>
      <c r="F17" s="28"/>
      <c r="G17" s="24"/>
      <c r="H17" s="32"/>
    </row>
    <row r="18" spans="1:11" s="2" customFormat="1" ht="12.75" x14ac:dyDescent="0.2">
      <c r="B18" s="28"/>
      <c r="C18" s="28"/>
      <c r="D18" s="28"/>
      <c r="E18" s="28"/>
      <c r="F18" s="28"/>
      <c r="G18" s="24"/>
      <c r="H18" s="32"/>
    </row>
    <row r="19" spans="1:11" s="2" customFormat="1" ht="12.75" x14ac:dyDescent="0.2">
      <c r="B19" s="25" t="s">
        <v>10</v>
      </c>
      <c r="C19" s="28"/>
      <c r="D19" s="28"/>
      <c r="E19" s="28"/>
      <c r="F19" s="28"/>
      <c r="G19" s="28"/>
      <c r="H19" s="28"/>
      <c r="J19" s="14"/>
    </row>
    <row r="20" spans="1:11" s="2" customFormat="1" ht="12.75" x14ac:dyDescent="0.2">
      <c r="B20" s="25" t="s">
        <v>11</v>
      </c>
      <c r="C20" s="28"/>
      <c r="D20" s="28"/>
      <c r="E20" s="28"/>
      <c r="F20" s="28"/>
      <c r="G20" s="25">
        <v>2025</v>
      </c>
      <c r="H20" s="25">
        <v>2024</v>
      </c>
    </row>
    <row r="21" spans="1:11" s="2" customFormat="1" ht="12.75" x14ac:dyDescent="0.2">
      <c r="B21" s="28" t="s">
        <v>12</v>
      </c>
      <c r="C21" s="28"/>
      <c r="D21" s="28"/>
      <c r="E21" s="28"/>
      <c r="F21" s="28" t="s">
        <v>184</v>
      </c>
      <c r="G21" s="29">
        <v>5513023.3399999999</v>
      </c>
      <c r="H21" s="29">
        <v>2855653</v>
      </c>
    </row>
    <row r="22" spans="1:11" s="2" customFormat="1" ht="12.75" x14ac:dyDescent="0.2">
      <c r="B22" s="28" t="s">
        <v>142</v>
      </c>
      <c r="C22" s="28"/>
      <c r="D22" s="28"/>
      <c r="E22" s="28"/>
      <c r="F22" s="28" t="s">
        <v>183</v>
      </c>
      <c r="G22" s="33">
        <v>6629680</v>
      </c>
      <c r="H22" s="33">
        <v>7830478</v>
      </c>
    </row>
    <row r="23" spans="1:11" s="2" customFormat="1" ht="12.75" x14ac:dyDescent="0.2">
      <c r="B23" s="28" t="s">
        <v>182</v>
      </c>
      <c r="C23" s="28"/>
      <c r="D23" s="28"/>
      <c r="E23" s="28"/>
      <c r="F23" s="28" t="s">
        <v>183</v>
      </c>
      <c r="G23" s="30">
        <v>13465500</v>
      </c>
      <c r="H23" s="30">
        <v>9865422</v>
      </c>
    </row>
    <row r="24" spans="1:11" s="2" customFormat="1" ht="12.75" x14ac:dyDescent="0.2">
      <c r="B24" s="25" t="s">
        <v>9</v>
      </c>
      <c r="C24" s="28"/>
      <c r="D24" s="28"/>
      <c r="E24" s="28"/>
      <c r="F24" s="28"/>
      <c r="G24" s="31">
        <f>SUM(G21:G23)</f>
        <v>25608203.34</v>
      </c>
      <c r="H24" s="31">
        <f>SUM(H21:H23)</f>
        <v>20551553</v>
      </c>
      <c r="K24" s="14"/>
    </row>
    <row r="25" spans="1:11" s="2" customFormat="1" ht="12.75" x14ac:dyDescent="0.2">
      <c r="B25" s="25"/>
      <c r="C25" s="28"/>
      <c r="D25" s="28"/>
      <c r="E25" s="28"/>
      <c r="F25" s="28"/>
      <c r="G25" s="34"/>
      <c r="H25" s="34"/>
      <c r="K25" s="14"/>
    </row>
    <row r="26" spans="1:11" s="2" customFormat="1" ht="12.75" x14ac:dyDescent="0.2">
      <c r="B26" s="28"/>
      <c r="C26" s="28"/>
      <c r="D26" s="28"/>
      <c r="E26" s="28"/>
      <c r="F26" s="28"/>
      <c r="G26" s="34"/>
      <c r="H26" s="35"/>
      <c r="K26" s="14"/>
    </row>
    <row r="27" spans="1:11" s="2" customFormat="1" ht="12.75" x14ac:dyDescent="0.2">
      <c r="B27" s="25" t="s">
        <v>13</v>
      </c>
      <c r="C27" s="28"/>
      <c r="D27" s="28"/>
      <c r="E27" s="28"/>
      <c r="F27" s="28"/>
      <c r="G27" s="28"/>
      <c r="H27" s="28"/>
    </row>
    <row r="28" spans="1:11" s="2" customFormat="1" ht="12.75" x14ac:dyDescent="0.2">
      <c r="A28" s="2" t="s">
        <v>150</v>
      </c>
      <c r="B28" s="25" t="s">
        <v>14</v>
      </c>
      <c r="C28" s="25" t="s">
        <v>422</v>
      </c>
      <c r="D28" s="25" t="s">
        <v>109</v>
      </c>
      <c r="E28" s="28"/>
      <c r="F28" s="28"/>
      <c r="G28" s="25">
        <v>2025</v>
      </c>
      <c r="H28" s="25">
        <v>2024</v>
      </c>
    </row>
    <row r="29" spans="1:11" s="2" customFormat="1" ht="12.75" x14ac:dyDescent="0.2">
      <c r="B29" s="28" t="s">
        <v>15</v>
      </c>
      <c r="C29" s="28"/>
      <c r="D29" s="28"/>
      <c r="E29" s="28"/>
      <c r="F29" s="28"/>
      <c r="G29" s="29">
        <v>89710</v>
      </c>
      <c r="H29" s="29">
        <v>39000</v>
      </c>
    </row>
    <row r="30" spans="1:11" s="2" customFormat="1" ht="12.75" x14ac:dyDescent="0.2">
      <c r="B30" s="28" t="s">
        <v>16</v>
      </c>
      <c r="C30" s="28"/>
      <c r="D30" s="28"/>
      <c r="E30" s="28"/>
      <c r="F30" s="28"/>
      <c r="G30" s="29">
        <v>119135</v>
      </c>
      <c r="H30" s="29">
        <v>112945</v>
      </c>
    </row>
    <row r="31" spans="1:11" s="2" customFormat="1" ht="12.75" x14ac:dyDescent="0.2">
      <c r="B31" s="28" t="s">
        <v>17</v>
      </c>
      <c r="C31" s="28"/>
      <c r="D31" s="28"/>
      <c r="E31" s="28"/>
      <c r="F31" s="28"/>
      <c r="G31" s="29">
        <v>226658.91</v>
      </c>
      <c r="H31" s="29">
        <v>9125</v>
      </c>
    </row>
    <row r="32" spans="1:11" s="2" customFormat="1" ht="12.75" x14ac:dyDescent="0.2">
      <c r="B32" s="28" t="s">
        <v>18</v>
      </c>
      <c r="C32" s="28"/>
      <c r="D32" s="28"/>
      <c r="E32" s="28"/>
      <c r="F32" s="28"/>
      <c r="G32" s="29">
        <v>10140</v>
      </c>
      <c r="H32" s="29">
        <v>11010</v>
      </c>
    </row>
    <row r="33" spans="2:12" s="2" customFormat="1" ht="12.75" x14ac:dyDescent="0.2">
      <c r="B33" s="28" t="s">
        <v>19</v>
      </c>
      <c r="C33" s="28"/>
      <c r="D33" s="28"/>
      <c r="E33" s="28"/>
      <c r="F33" s="28"/>
      <c r="G33" s="29">
        <v>64764</v>
      </c>
      <c r="H33" s="29">
        <v>42780</v>
      </c>
    </row>
    <row r="34" spans="2:12" s="2" customFormat="1" ht="12.75" x14ac:dyDescent="0.2">
      <c r="B34" s="28" t="s">
        <v>20</v>
      </c>
      <c r="C34" s="28"/>
      <c r="D34" s="28"/>
      <c r="E34" s="28"/>
      <c r="F34" s="28"/>
      <c r="G34" s="29">
        <v>1207256.99</v>
      </c>
      <c r="H34" s="29">
        <v>154809.60000000001</v>
      </c>
    </row>
    <row r="35" spans="2:12" s="2" customFormat="1" ht="12.75" x14ac:dyDescent="0.2">
      <c r="B35" s="28" t="s">
        <v>23</v>
      </c>
      <c r="C35" s="28"/>
      <c r="D35" s="28"/>
      <c r="E35" s="28"/>
      <c r="F35" s="28"/>
      <c r="G35" s="29">
        <v>206955</v>
      </c>
      <c r="H35" s="29">
        <v>900</v>
      </c>
      <c r="L35" s="3"/>
    </row>
    <row r="36" spans="2:12" s="2" customFormat="1" ht="12.75" x14ac:dyDescent="0.2">
      <c r="B36" s="28" t="s">
        <v>21</v>
      </c>
      <c r="C36" s="28"/>
      <c r="D36" s="28"/>
      <c r="E36" s="28"/>
      <c r="F36" s="28"/>
      <c r="G36" s="29">
        <v>163985</v>
      </c>
      <c r="H36" s="29">
        <v>40189</v>
      </c>
      <c r="L36" s="18"/>
    </row>
    <row r="37" spans="2:12" s="2" customFormat="1" ht="12.75" x14ac:dyDescent="0.2">
      <c r="B37" s="28" t="s">
        <v>22</v>
      </c>
      <c r="C37" s="28"/>
      <c r="D37" s="28"/>
      <c r="E37" s="28"/>
      <c r="F37" s="28"/>
      <c r="G37" s="30">
        <v>0</v>
      </c>
      <c r="H37" s="30">
        <v>10485</v>
      </c>
      <c r="L37" s="8"/>
    </row>
    <row r="38" spans="2:12" s="2" customFormat="1" ht="12.75" x14ac:dyDescent="0.2">
      <c r="B38" s="28" t="s">
        <v>9</v>
      </c>
      <c r="C38" s="28"/>
      <c r="D38" s="28"/>
      <c r="E38" s="28"/>
      <c r="F38" s="28"/>
      <c r="G38" s="31">
        <f>SUM(G29:G37)</f>
        <v>2088604.9</v>
      </c>
      <c r="H38" s="31">
        <f>SUM(H29:H37)</f>
        <v>421243.6</v>
      </c>
      <c r="L38" s="10"/>
    </row>
    <row r="39" spans="2:12" s="2" customFormat="1" ht="12.75" x14ac:dyDescent="0.2">
      <c r="B39" s="28"/>
      <c r="C39" s="28"/>
      <c r="D39" s="28"/>
      <c r="E39" s="28"/>
      <c r="F39" s="28"/>
      <c r="G39" s="28"/>
      <c r="H39" s="28"/>
    </row>
    <row r="40" spans="2:12" s="2" customFormat="1" ht="12.75" x14ac:dyDescent="0.2">
      <c r="B40" s="28"/>
      <c r="C40" s="28"/>
      <c r="D40" s="28"/>
      <c r="E40" s="28"/>
      <c r="F40" s="28"/>
      <c r="G40" s="28"/>
      <c r="H40" s="28"/>
    </row>
    <row r="41" spans="2:12" s="2" customFormat="1" ht="12.75" x14ac:dyDescent="0.2">
      <c r="B41" s="28"/>
      <c r="C41" s="28"/>
      <c r="D41" s="28"/>
      <c r="E41" s="28"/>
      <c r="F41" s="28"/>
      <c r="G41" s="28"/>
      <c r="H41" s="28"/>
    </row>
    <row r="42" spans="2:12" s="2" customFormat="1" ht="12.75" x14ac:dyDescent="0.2">
      <c r="B42" s="36" t="s">
        <v>35</v>
      </c>
      <c r="C42" s="37"/>
      <c r="D42" s="110">
        <v>0.02</v>
      </c>
      <c r="E42" s="110">
        <v>0.02</v>
      </c>
      <c r="F42" s="110">
        <v>0.1</v>
      </c>
      <c r="G42" s="110">
        <v>0.1</v>
      </c>
      <c r="H42" s="37"/>
      <c r="I42" s="37"/>
      <c r="J42" s="37"/>
    </row>
    <row r="43" spans="2:12" s="2" customFormat="1" ht="22.5" x14ac:dyDescent="0.2">
      <c r="B43" s="106" t="s">
        <v>417</v>
      </c>
      <c r="C43" s="86" t="s">
        <v>24</v>
      </c>
      <c r="D43" s="86" t="s">
        <v>25</v>
      </c>
      <c r="E43" s="86" t="s">
        <v>26</v>
      </c>
      <c r="F43" s="86" t="s">
        <v>176</v>
      </c>
      <c r="G43" s="87" t="s">
        <v>147</v>
      </c>
      <c r="H43" s="87" t="s">
        <v>27</v>
      </c>
      <c r="I43" s="86" t="s">
        <v>390</v>
      </c>
      <c r="J43" s="80" t="s">
        <v>9</v>
      </c>
    </row>
    <row r="44" spans="2:12" s="2" customFormat="1" ht="22.5" x14ac:dyDescent="0.2">
      <c r="B44" s="88" t="s">
        <v>205</v>
      </c>
      <c r="C44" s="89">
        <v>0</v>
      </c>
      <c r="D44" s="90">
        <v>262432882.06</v>
      </c>
      <c r="E44" s="90">
        <v>150290307.03</v>
      </c>
      <c r="F44" s="90">
        <v>33161811.649999999</v>
      </c>
      <c r="G44" s="90">
        <v>8919551.25</v>
      </c>
      <c r="H44" s="90">
        <v>112160001.41</v>
      </c>
      <c r="I44" s="90">
        <v>39920807</v>
      </c>
      <c r="J44" s="81">
        <f>D44+E44+F44+G44+H44+I44</f>
        <v>606885360.39999998</v>
      </c>
    </row>
    <row r="45" spans="2:12" s="2" customFormat="1" ht="12.75" x14ac:dyDescent="0.2">
      <c r="B45" s="107" t="s">
        <v>418</v>
      </c>
      <c r="C45" s="90"/>
      <c r="D45" s="90">
        <v>78407580.349999994</v>
      </c>
      <c r="E45" s="90">
        <v>7631299</v>
      </c>
      <c r="F45" s="90">
        <v>8131254.9000000004</v>
      </c>
      <c r="G45" s="90">
        <v>340099.99</v>
      </c>
      <c r="H45" s="91">
        <v>37170000</v>
      </c>
      <c r="I45" s="90">
        <v>55974124</v>
      </c>
      <c r="J45" s="82">
        <f>SUM(D45:I45)</f>
        <v>187654358.24000001</v>
      </c>
    </row>
    <row r="46" spans="2:12" s="2" customFormat="1" ht="12.75" x14ac:dyDescent="0.2">
      <c r="B46" s="85" t="s">
        <v>28</v>
      </c>
      <c r="C46" s="90"/>
      <c r="D46" s="90"/>
      <c r="E46" s="90"/>
      <c r="F46" s="90"/>
      <c r="G46" s="90"/>
      <c r="H46" s="90"/>
      <c r="I46" s="90"/>
      <c r="J46" s="82"/>
      <c r="L46" s="3"/>
    </row>
    <row r="47" spans="2:12" s="2" customFormat="1" ht="12.75" x14ac:dyDescent="0.2">
      <c r="B47" s="85" t="s">
        <v>29</v>
      </c>
      <c r="C47" s="90"/>
      <c r="D47" s="90"/>
      <c r="E47" s="90"/>
      <c r="F47" s="90"/>
      <c r="G47" s="90"/>
      <c r="H47" s="90"/>
      <c r="I47" s="91">
        <v>-2365115</v>
      </c>
      <c r="J47" s="82">
        <f>I47+H47</f>
        <v>-2365115</v>
      </c>
      <c r="L47" s="3"/>
    </row>
    <row r="48" spans="2:12" s="2" customFormat="1" ht="12.75" x14ac:dyDescent="0.2">
      <c r="B48" s="85" t="s">
        <v>30</v>
      </c>
      <c r="C48" s="90"/>
      <c r="D48" s="90"/>
      <c r="E48" s="90"/>
      <c r="F48" s="90"/>
      <c r="G48" s="90"/>
      <c r="H48" s="90"/>
      <c r="I48" s="90"/>
      <c r="J48" s="82"/>
      <c r="L48" s="8"/>
    </row>
    <row r="49" spans="2:12" s="2" customFormat="1" ht="12.75" x14ac:dyDescent="0.2">
      <c r="B49" s="85" t="s">
        <v>31</v>
      </c>
      <c r="C49" s="90"/>
      <c r="D49" s="90">
        <v>2365115</v>
      </c>
      <c r="E49" s="90"/>
      <c r="F49" s="90"/>
      <c r="G49" s="90"/>
      <c r="H49" s="90"/>
      <c r="I49" s="90"/>
      <c r="J49" s="82">
        <f>D49+I402</f>
        <v>2365115</v>
      </c>
      <c r="L49" s="9"/>
    </row>
    <row r="50" spans="2:12" s="2" customFormat="1" ht="12.75" x14ac:dyDescent="0.2">
      <c r="B50" s="85" t="s">
        <v>32</v>
      </c>
      <c r="C50" s="92"/>
      <c r="D50" s="90">
        <f>D44+D45+D49</f>
        <v>343205577.40999997</v>
      </c>
      <c r="E50" s="90">
        <f>E44+E45</f>
        <v>157921606.03</v>
      </c>
      <c r="F50" s="90">
        <f>F44+F45</f>
        <v>41293066.549999997</v>
      </c>
      <c r="G50" s="90">
        <f>G44+G45</f>
        <v>9259651.2400000002</v>
      </c>
      <c r="H50" s="90">
        <f>H44+H45</f>
        <v>149330001.41</v>
      </c>
      <c r="I50" s="90">
        <f>I44+I45+I47</f>
        <v>93529816</v>
      </c>
      <c r="J50" s="81">
        <f>D50+E50+F50+G50+H50+I50</f>
        <v>794539718.63999987</v>
      </c>
    </row>
    <row r="51" spans="2:12" s="2" customFormat="1" ht="33.75" x14ac:dyDescent="0.2">
      <c r="B51" s="88" t="s">
        <v>33</v>
      </c>
      <c r="C51" s="90"/>
      <c r="D51" s="90">
        <v>-12251248.460000001</v>
      </c>
      <c r="E51" s="90">
        <v>-5751604.9900000002</v>
      </c>
      <c r="F51" s="90">
        <v>-7410970.2699999996</v>
      </c>
      <c r="G51" s="90">
        <v>-3987921.93</v>
      </c>
      <c r="H51" s="90">
        <v>-40545947.270000003</v>
      </c>
      <c r="I51" s="90">
        <v>0</v>
      </c>
      <c r="J51" s="82">
        <f>SUM(D51:I51)</f>
        <v>-69947692.920000002</v>
      </c>
    </row>
    <row r="52" spans="2:12" s="2" customFormat="1" ht="12.75" x14ac:dyDescent="0.2">
      <c r="B52" s="85" t="s">
        <v>34</v>
      </c>
      <c r="C52" s="90"/>
      <c r="D52" s="90">
        <v>-6864111.5499999998</v>
      </c>
      <c r="E52" s="90">
        <v>-3158432.12</v>
      </c>
      <c r="F52" s="90">
        <v>-4129306.64</v>
      </c>
      <c r="G52" s="90">
        <v>-925965.12</v>
      </c>
      <c r="H52" s="90">
        <v>-14933000.140000001</v>
      </c>
      <c r="I52" s="90">
        <v>0</v>
      </c>
      <c r="J52" s="82">
        <f>SUM(D52:I52)</f>
        <v>-30010815.57</v>
      </c>
      <c r="L52" s="3"/>
    </row>
    <row r="53" spans="2:12" s="2" customFormat="1" ht="12.75" x14ac:dyDescent="0.2">
      <c r="B53" s="85" t="s">
        <v>29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82">
        <v>0</v>
      </c>
      <c r="L53" s="8"/>
    </row>
    <row r="54" spans="2:12" s="2" customFormat="1" ht="12.75" x14ac:dyDescent="0.2">
      <c r="B54" s="85" t="s">
        <v>32</v>
      </c>
      <c r="C54" s="92">
        <f>SUM(C51+C52+C53)</f>
        <v>0</v>
      </c>
      <c r="D54" s="93">
        <f>SUM(D51:D53)</f>
        <v>-19115360.010000002</v>
      </c>
      <c r="E54" s="93">
        <f>SUM(E51:E53)</f>
        <v>-8910037.1099999994</v>
      </c>
      <c r="F54" s="90">
        <f>SUM(F51:F53)</f>
        <v>-11540276.91</v>
      </c>
      <c r="G54" s="93">
        <f>SUM(G51:G53)</f>
        <v>-4913887.05</v>
      </c>
      <c r="H54" s="90">
        <f>H51+H52</f>
        <v>-55478947.410000004</v>
      </c>
      <c r="I54" s="90">
        <v>0</v>
      </c>
      <c r="J54" s="82">
        <f>SUM(D54:I54)</f>
        <v>-99958508.49000001</v>
      </c>
      <c r="L54" s="20"/>
    </row>
    <row r="55" spans="2:12" s="2" customFormat="1" ht="34.5" thickBot="1" x14ac:dyDescent="0.25">
      <c r="B55" s="94" t="s">
        <v>416</v>
      </c>
      <c r="C55" s="92">
        <v>0</v>
      </c>
      <c r="D55" s="92">
        <f t="shared" ref="D55:I55" si="0">D50+D54</f>
        <v>324090217.39999998</v>
      </c>
      <c r="E55" s="92">
        <f t="shared" si="0"/>
        <v>149011568.92000002</v>
      </c>
      <c r="F55" s="92">
        <f t="shared" si="0"/>
        <v>29752789.639999997</v>
      </c>
      <c r="G55" s="92">
        <f t="shared" si="0"/>
        <v>4345764.1900000004</v>
      </c>
      <c r="H55" s="92">
        <f t="shared" si="0"/>
        <v>93851054</v>
      </c>
      <c r="I55" s="92">
        <f t="shared" si="0"/>
        <v>93529816</v>
      </c>
      <c r="J55" s="83">
        <f>SUM(D55:I55)</f>
        <v>694581210.14999998</v>
      </c>
      <c r="L55" s="8"/>
    </row>
    <row r="56" spans="2:12" s="2" customFormat="1" ht="13.5" thickTop="1" x14ac:dyDescent="0.2">
      <c r="B56" s="40"/>
      <c r="C56" s="41"/>
      <c r="D56" s="41"/>
      <c r="E56" s="41"/>
      <c r="F56" s="41"/>
      <c r="G56" s="41"/>
      <c r="H56" s="41"/>
      <c r="I56" s="41"/>
      <c r="J56" s="41"/>
      <c r="L56" s="10"/>
    </row>
    <row r="57" spans="2:12" s="2" customFormat="1" ht="12.75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2" s="2" customFormat="1" ht="12.75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2" s="2" customFormat="1" ht="12.75" x14ac:dyDescent="0.2">
      <c r="B59" s="25"/>
      <c r="C59" s="28"/>
      <c r="D59" s="28"/>
      <c r="E59" s="28"/>
      <c r="F59" s="28"/>
      <c r="G59" s="26"/>
      <c r="H59" s="32"/>
      <c r="I59" s="28"/>
      <c r="J59" s="28"/>
    </row>
    <row r="60" spans="2:12" s="2" customFormat="1" ht="12.75" x14ac:dyDescent="0.2">
      <c r="B60" s="25"/>
      <c r="C60" s="28" t="s">
        <v>180</v>
      </c>
      <c r="D60" s="28"/>
      <c r="E60" s="28"/>
      <c r="F60" s="28"/>
      <c r="G60" s="43" t="s">
        <v>181</v>
      </c>
      <c r="H60" s="38" t="s">
        <v>251</v>
      </c>
      <c r="I60" s="28" t="s">
        <v>246</v>
      </c>
      <c r="J60" s="28"/>
    </row>
    <row r="61" spans="2:12" s="2" customFormat="1" ht="12.75" x14ac:dyDescent="0.2">
      <c r="B61" s="25">
        <v>2025</v>
      </c>
      <c r="C61" s="25" t="s">
        <v>25</v>
      </c>
      <c r="D61" s="28"/>
      <c r="E61" s="28" t="s">
        <v>251</v>
      </c>
      <c r="F61" s="28"/>
      <c r="G61" s="26" t="s">
        <v>297</v>
      </c>
      <c r="H61" s="38"/>
      <c r="I61" s="28"/>
      <c r="J61" s="28"/>
    </row>
    <row r="62" spans="2:12" s="2" customFormat="1" ht="12.75" x14ac:dyDescent="0.2">
      <c r="B62" s="25"/>
      <c r="C62" s="28" t="s">
        <v>243</v>
      </c>
      <c r="D62" s="28" t="s">
        <v>242</v>
      </c>
      <c r="E62" s="29">
        <v>1000000</v>
      </c>
      <c r="F62" s="44" t="s">
        <v>292</v>
      </c>
      <c r="G62" s="43" t="s">
        <v>293</v>
      </c>
      <c r="H62" s="45">
        <v>471989</v>
      </c>
      <c r="I62" s="28" t="s">
        <v>294</v>
      </c>
      <c r="J62" s="28"/>
    </row>
    <row r="63" spans="2:12" s="2" customFormat="1" ht="12.75" x14ac:dyDescent="0.2">
      <c r="B63" s="25"/>
      <c r="C63" s="28" t="s">
        <v>250</v>
      </c>
      <c r="D63" s="28" t="s">
        <v>249</v>
      </c>
      <c r="E63" s="29">
        <v>2000000</v>
      </c>
      <c r="F63" s="28">
        <v>2024</v>
      </c>
      <c r="G63" s="43" t="s">
        <v>295</v>
      </c>
      <c r="H63" s="45">
        <v>1454078</v>
      </c>
      <c r="I63" s="28"/>
      <c r="J63" s="28"/>
    </row>
    <row r="64" spans="2:12" s="2" customFormat="1" ht="12.75" x14ac:dyDescent="0.2">
      <c r="B64" s="25"/>
      <c r="C64" s="28" t="s">
        <v>252</v>
      </c>
      <c r="D64" s="28" t="s">
        <v>253</v>
      </c>
      <c r="E64" s="29">
        <v>2553728</v>
      </c>
      <c r="F64" s="28">
        <v>2024</v>
      </c>
      <c r="G64" s="43" t="s">
        <v>296</v>
      </c>
      <c r="H64" s="46">
        <v>1400883</v>
      </c>
      <c r="I64" s="28"/>
      <c r="J64" s="28"/>
    </row>
    <row r="65" spans="2:10" s="2" customFormat="1" ht="12.75" x14ac:dyDescent="0.2">
      <c r="B65" s="25"/>
      <c r="C65" s="28" t="s">
        <v>252</v>
      </c>
      <c r="D65" s="28" t="s">
        <v>254</v>
      </c>
      <c r="E65" s="29">
        <v>2669970</v>
      </c>
      <c r="F65" s="28">
        <v>2024</v>
      </c>
      <c r="G65" s="43" t="s">
        <v>298</v>
      </c>
      <c r="H65" s="45">
        <v>831291</v>
      </c>
      <c r="I65" s="28"/>
      <c r="J65" s="28"/>
    </row>
    <row r="66" spans="2:10" s="2" customFormat="1" ht="12.75" x14ac:dyDescent="0.2">
      <c r="B66" s="25"/>
      <c r="C66" s="28" t="s">
        <v>241</v>
      </c>
      <c r="D66" s="28" t="s">
        <v>255</v>
      </c>
      <c r="E66" s="29">
        <v>2363031</v>
      </c>
      <c r="F66" s="28"/>
      <c r="G66" s="43" t="s">
        <v>299</v>
      </c>
      <c r="H66" s="47">
        <v>1036244</v>
      </c>
      <c r="I66" s="28"/>
      <c r="J66" s="28"/>
    </row>
    <row r="67" spans="2:10" s="2" customFormat="1" ht="12.75" x14ac:dyDescent="0.2">
      <c r="B67" s="25"/>
      <c r="C67" s="28" t="s">
        <v>241</v>
      </c>
      <c r="D67" s="28" t="s">
        <v>256</v>
      </c>
      <c r="E67" s="29">
        <v>2851936</v>
      </c>
      <c r="F67" s="25"/>
      <c r="G67" s="43" t="s">
        <v>358</v>
      </c>
      <c r="H67" s="48">
        <v>1572607</v>
      </c>
      <c r="I67" s="28" t="s">
        <v>359</v>
      </c>
      <c r="J67" s="28"/>
    </row>
    <row r="68" spans="2:10" s="2" customFormat="1" ht="12.75" x14ac:dyDescent="0.2">
      <c r="B68" s="25"/>
      <c r="C68" s="28" t="s">
        <v>241</v>
      </c>
      <c r="D68" s="28" t="s">
        <v>258</v>
      </c>
      <c r="E68" s="29">
        <v>1449377.6</v>
      </c>
      <c r="F68" s="25"/>
      <c r="G68" s="28" t="s">
        <v>374</v>
      </c>
      <c r="H68" s="49">
        <v>864207</v>
      </c>
      <c r="I68" s="28" t="s">
        <v>375</v>
      </c>
      <c r="J68" s="28"/>
    </row>
    <row r="69" spans="2:10" s="2" customFormat="1" ht="12.75" x14ac:dyDescent="0.2">
      <c r="B69" s="25"/>
      <c r="C69" s="28" t="s">
        <v>259</v>
      </c>
      <c r="D69" s="28" t="s">
        <v>260</v>
      </c>
      <c r="E69" s="29">
        <v>1837556</v>
      </c>
      <c r="F69" s="25"/>
      <c r="G69" s="26" t="s">
        <v>9</v>
      </c>
      <c r="H69" s="50">
        <f>SUM(H62:H68)</f>
        <v>7631299</v>
      </c>
      <c r="I69" s="28"/>
      <c r="J69" s="28"/>
    </row>
    <row r="70" spans="2:10" s="2" customFormat="1" ht="12.75" x14ac:dyDescent="0.2">
      <c r="B70" s="25"/>
      <c r="C70" s="28" t="s">
        <v>252</v>
      </c>
      <c r="D70" s="28" t="s">
        <v>261</v>
      </c>
      <c r="E70" s="29">
        <v>1443091</v>
      </c>
      <c r="F70" s="25"/>
      <c r="G70" s="43"/>
      <c r="H70" s="38"/>
      <c r="I70" s="28"/>
      <c r="J70" s="28"/>
    </row>
    <row r="71" spans="2:10" s="2" customFormat="1" ht="12.75" x14ac:dyDescent="0.2">
      <c r="B71" s="25"/>
      <c r="C71" s="28" t="s">
        <v>241</v>
      </c>
      <c r="D71" s="28" t="s">
        <v>262</v>
      </c>
      <c r="E71" s="29">
        <v>500000</v>
      </c>
      <c r="F71" s="28"/>
      <c r="G71" s="43"/>
      <c r="H71" s="38"/>
      <c r="I71" s="28"/>
      <c r="J71" s="28"/>
    </row>
    <row r="72" spans="2:10" s="2" customFormat="1" ht="12.75" x14ac:dyDescent="0.2">
      <c r="B72" s="28">
        <v>2024</v>
      </c>
      <c r="C72" s="28" t="s">
        <v>263</v>
      </c>
      <c r="D72" s="28" t="s">
        <v>264</v>
      </c>
      <c r="E72" s="29">
        <v>112594</v>
      </c>
      <c r="F72" s="28"/>
      <c r="G72" s="43"/>
      <c r="H72" s="38"/>
      <c r="I72" s="28"/>
      <c r="J72" s="28"/>
    </row>
    <row r="73" spans="2:10" s="2" customFormat="1" ht="12.75" x14ac:dyDescent="0.2">
      <c r="B73" s="25"/>
      <c r="C73" s="28" t="s">
        <v>265</v>
      </c>
      <c r="D73" s="28" t="s">
        <v>266</v>
      </c>
      <c r="E73" s="29">
        <v>2000000</v>
      </c>
      <c r="F73" s="28"/>
      <c r="G73" s="43"/>
      <c r="H73" s="38"/>
      <c r="I73" s="28"/>
      <c r="J73" s="28"/>
    </row>
    <row r="74" spans="2:10" s="2" customFormat="1" ht="12.75" x14ac:dyDescent="0.2">
      <c r="B74" s="25"/>
      <c r="C74" s="28" t="s">
        <v>241</v>
      </c>
      <c r="D74" s="28" t="s">
        <v>260</v>
      </c>
      <c r="E74" s="29">
        <v>700196</v>
      </c>
      <c r="F74" s="28"/>
      <c r="G74" s="43"/>
      <c r="H74" s="38"/>
      <c r="I74" s="28"/>
      <c r="J74" s="28"/>
    </row>
    <row r="75" spans="2:10" s="2" customFormat="1" ht="12.75" x14ac:dyDescent="0.2">
      <c r="B75" s="25"/>
      <c r="C75" s="28" t="s">
        <v>241</v>
      </c>
      <c r="D75" s="28" t="s">
        <v>268</v>
      </c>
      <c r="E75" s="29">
        <v>402675</v>
      </c>
      <c r="F75" s="28"/>
      <c r="G75" s="43"/>
      <c r="H75" s="38"/>
      <c r="I75" s="28"/>
      <c r="J75" s="28"/>
    </row>
    <row r="76" spans="2:10" s="2" customFormat="1" ht="12.75" x14ac:dyDescent="0.2">
      <c r="B76" s="25"/>
      <c r="C76" s="28" t="s">
        <v>241</v>
      </c>
      <c r="D76" s="28" t="s">
        <v>269</v>
      </c>
      <c r="E76" s="29">
        <v>1586513</v>
      </c>
      <c r="F76" s="28"/>
      <c r="G76" s="43"/>
      <c r="H76" s="38"/>
      <c r="I76" s="28"/>
      <c r="J76" s="28"/>
    </row>
    <row r="77" spans="2:10" s="2" customFormat="1" ht="12.75" x14ac:dyDescent="0.2">
      <c r="B77" s="25"/>
      <c r="C77" s="28" t="s">
        <v>241</v>
      </c>
      <c r="D77" s="28" t="s">
        <v>270</v>
      </c>
      <c r="E77" s="29">
        <v>1000000</v>
      </c>
      <c r="F77" s="28"/>
      <c r="G77" s="43"/>
      <c r="H77" s="38"/>
      <c r="I77" s="28"/>
      <c r="J77" s="28"/>
    </row>
    <row r="78" spans="2:10" s="2" customFormat="1" ht="12.75" x14ac:dyDescent="0.2">
      <c r="B78" s="25"/>
      <c r="C78" s="28" t="s">
        <v>241</v>
      </c>
      <c r="D78" s="28" t="s">
        <v>271</v>
      </c>
      <c r="E78" s="29">
        <v>871126</v>
      </c>
      <c r="F78" s="28"/>
      <c r="G78" s="43"/>
      <c r="H78" s="29"/>
      <c r="I78" s="28"/>
      <c r="J78" s="28"/>
    </row>
    <row r="79" spans="2:10" s="2" customFormat="1" ht="12.75" x14ac:dyDescent="0.2">
      <c r="B79" s="25"/>
      <c r="C79" s="28" t="s">
        <v>275</v>
      </c>
      <c r="D79" s="28" t="s">
        <v>276</v>
      </c>
      <c r="E79" s="51">
        <v>456642</v>
      </c>
      <c r="F79" s="25"/>
      <c r="G79" s="43"/>
      <c r="H79" s="38"/>
      <c r="I79" s="28"/>
      <c r="J79" s="28"/>
    </row>
    <row r="80" spans="2:10" s="2" customFormat="1" ht="12.75" x14ac:dyDescent="0.2">
      <c r="B80" s="25"/>
      <c r="C80" s="28" t="s">
        <v>277</v>
      </c>
      <c r="D80" s="28" t="s">
        <v>278</v>
      </c>
      <c r="E80" s="29">
        <v>1155748.95</v>
      </c>
      <c r="F80" s="25"/>
      <c r="G80" s="43"/>
      <c r="H80" s="38"/>
      <c r="I80" s="28"/>
      <c r="J80" s="28"/>
    </row>
    <row r="81" spans="2:10" s="2" customFormat="1" ht="12.75" x14ac:dyDescent="0.2">
      <c r="B81" s="25"/>
      <c r="C81" s="52" t="s">
        <v>279</v>
      </c>
      <c r="D81" s="28" t="s">
        <v>280</v>
      </c>
      <c r="E81" s="34">
        <v>1467326.8</v>
      </c>
      <c r="F81" s="25"/>
      <c r="G81" s="43"/>
      <c r="H81" s="38"/>
      <c r="I81" s="28"/>
      <c r="J81" s="28"/>
    </row>
    <row r="82" spans="2:10" s="2" customFormat="1" ht="12.75" x14ac:dyDescent="0.2">
      <c r="B82" s="25"/>
      <c r="C82" s="28" t="s">
        <v>281</v>
      </c>
      <c r="D82" s="28" t="s">
        <v>283</v>
      </c>
      <c r="E82" s="29">
        <v>794413</v>
      </c>
      <c r="F82" s="28"/>
      <c r="G82" s="43"/>
      <c r="H82" s="38"/>
      <c r="I82" s="28"/>
      <c r="J82" s="28"/>
    </row>
    <row r="83" spans="2:10" s="2" customFormat="1" ht="12.75" x14ac:dyDescent="0.2">
      <c r="B83" s="25"/>
      <c r="C83" s="28" t="s">
        <v>282</v>
      </c>
      <c r="D83" s="53" t="s">
        <v>284</v>
      </c>
      <c r="E83" s="51">
        <v>508462</v>
      </c>
      <c r="F83" s="28"/>
      <c r="G83" s="43"/>
      <c r="H83" s="38"/>
      <c r="I83" s="28"/>
      <c r="J83" s="28"/>
    </row>
    <row r="84" spans="2:10" s="2" customFormat="1" ht="12.75" x14ac:dyDescent="0.2">
      <c r="B84" s="25"/>
      <c r="C84" s="28" t="s">
        <v>287</v>
      </c>
      <c r="D84" s="28" t="s">
        <v>288</v>
      </c>
      <c r="E84" s="29">
        <v>976826</v>
      </c>
      <c r="F84" s="28"/>
      <c r="G84" s="43"/>
      <c r="H84" s="38"/>
      <c r="I84" s="28"/>
      <c r="J84" s="28"/>
    </row>
    <row r="85" spans="2:10" s="2" customFormat="1" ht="12.75" x14ac:dyDescent="0.2">
      <c r="B85" s="25"/>
      <c r="C85" s="28" t="s">
        <v>285</v>
      </c>
      <c r="D85" s="28" t="s">
        <v>286</v>
      </c>
      <c r="E85" s="29">
        <v>2500000</v>
      </c>
      <c r="F85" s="28"/>
      <c r="G85" s="43"/>
      <c r="H85" s="33"/>
      <c r="I85" s="28"/>
      <c r="J85" s="28"/>
    </row>
    <row r="86" spans="2:10" s="2" customFormat="1" ht="12.75" x14ac:dyDescent="0.2">
      <c r="B86" s="25"/>
      <c r="C86" s="28" t="s">
        <v>289</v>
      </c>
      <c r="D86" s="28" t="s">
        <v>290</v>
      </c>
      <c r="E86" s="29">
        <v>868560</v>
      </c>
      <c r="F86" s="28"/>
      <c r="G86" s="43"/>
      <c r="H86" s="38"/>
      <c r="I86" s="28"/>
      <c r="J86" s="61"/>
    </row>
    <row r="87" spans="2:10" s="2" customFormat="1" ht="12.75" x14ac:dyDescent="0.2">
      <c r="B87" s="25"/>
      <c r="C87" s="28" t="s">
        <v>300</v>
      </c>
      <c r="D87" s="28" t="s">
        <v>301</v>
      </c>
      <c r="E87" s="29">
        <v>1010308</v>
      </c>
      <c r="F87" s="28"/>
      <c r="G87" s="43"/>
      <c r="H87" s="38"/>
      <c r="I87" s="28"/>
      <c r="J87" s="28"/>
    </row>
    <row r="88" spans="2:10" s="2" customFormat="1" ht="12.75" x14ac:dyDescent="0.2">
      <c r="B88" s="25"/>
      <c r="C88" s="28" t="s">
        <v>308</v>
      </c>
      <c r="D88" s="28" t="s">
        <v>309</v>
      </c>
      <c r="E88" s="51">
        <v>279100</v>
      </c>
      <c r="F88" s="28"/>
      <c r="G88" s="43"/>
      <c r="H88" s="43"/>
      <c r="I88" s="28"/>
      <c r="J88" s="28"/>
    </row>
    <row r="89" spans="2:10" s="2" customFormat="1" ht="12.75" x14ac:dyDescent="0.2">
      <c r="B89" s="25"/>
      <c r="C89" s="28" t="s">
        <v>314</v>
      </c>
      <c r="D89" s="28" t="s">
        <v>315</v>
      </c>
      <c r="E89" s="29">
        <v>837278</v>
      </c>
      <c r="F89" s="28"/>
      <c r="G89" s="43"/>
      <c r="H89" s="43"/>
      <c r="I89" s="28"/>
      <c r="J89" s="28"/>
    </row>
    <row r="90" spans="2:10" s="2" customFormat="1" ht="12.75" x14ac:dyDescent="0.2">
      <c r="B90" s="25"/>
      <c r="C90" s="28" t="s">
        <v>319</v>
      </c>
      <c r="D90" s="28" t="s">
        <v>320</v>
      </c>
      <c r="E90" s="51">
        <v>841730</v>
      </c>
      <c r="F90" s="28"/>
      <c r="G90" s="43"/>
      <c r="H90" s="43"/>
      <c r="I90" s="28"/>
      <c r="J90" s="28"/>
    </row>
    <row r="91" spans="2:10" s="2" customFormat="1" ht="12.75" x14ac:dyDescent="0.2">
      <c r="B91" s="25"/>
      <c r="C91" s="28" t="s">
        <v>322</v>
      </c>
      <c r="D91" s="28" t="s">
        <v>321</v>
      </c>
      <c r="E91" s="29">
        <v>1466674</v>
      </c>
      <c r="F91" s="28"/>
      <c r="G91" s="43"/>
      <c r="H91" s="43"/>
      <c r="I91" s="28"/>
      <c r="J91" s="28"/>
    </row>
    <row r="92" spans="2:10" s="2" customFormat="1" ht="12.75" x14ac:dyDescent="0.2">
      <c r="B92" s="25"/>
      <c r="C92" s="28" t="s">
        <v>322</v>
      </c>
      <c r="D92" s="28" t="s">
        <v>324</v>
      </c>
      <c r="E92" s="29">
        <v>205504</v>
      </c>
      <c r="F92" s="28"/>
      <c r="G92" s="43"/>
      <c r="H92" s="43"/>
      <c r="I92" s="28"/>
      <c r="J92" s="28"/>
    </row>
    <row r="93" spans="2:10" s="2" customFormat="1" ht="12.75" x14ac:dyDescent="0.2">
      <c r="B93" s="25"/>
      <c r="C93" s="28" t="s">
        <v>326</v>
      </c>
      <c r="D93" s="28" t="s">
        <v>327</v>
      </c>
      <c r="E93" s="29">
        <v>815230</v>
      </c>
      <c r="F93" s="28"/>
      <c r="G93" s="43"/>
      <c r="H93" s="43"/>
      <c r="I93" s="28"/>
      <c r="J93" s="28"/>
    </row>
    <row r="94" spans="2:10" s="2" customFormat="1" ht="12.75" x14ac:dyDescent="0.2">
      <c r="B94" s="25"/>
      <c r="C94" s="28" t="s">
        <v>328</v>
      </c>
      <c r="D94" s="28" t="s">
        <v>329</v>
      </c>
      <c r="E94" s="29">
        <v>817658</v>
      </c>
      <c r="F94" s="28"/>
      <c r="G94" s="43"/>
      <c r="H94" s="43"/>
      <c r="I94" s="28"/>
      <c r="J94" s="28"/>
    </row>
    <row r="95" spans="2:10" s="2" customFormat="1" ht="12.75" x14ac:dyDescent="0.2">
      <c r="B95" s="25"/>
      <c r="C95" s="28" t="s">
        <v>328</v>
      </c>
      <c r="D95" s="28" t="s">
        <v>316</v>
      </c>
      <c r="E95" s="29">
        <v>1846676</v>
      </c>
      <c r="F95" s="28"/>
      <c r="G95" s="43"/>
      <c r="H95" s="43"/>
      <c r="I95" s="28"/>
      <c r="J95" s="28"/>
    </row>
    <row r="96" spans="2:10" s="2" customFormat="1" ht="12.75" x14ac:dyDescent="0.2">
      <c r="B96" s="25"/>
      <c r="C96" s="28" t="s">
        <v>335</v>
      </c>
      <c r="D96" s="28" t="s">
        <v>336</v>
      </c>
      <c r="E96" s="51">
        <v>2442504</v>
      </c>
      <c r="F96" s="28"/>
      <c r="G96" s="43"/>
      <c r="H96" s="43"/>
      <c r="I96" s="28"/>
      <c r="J96" s="28"/>
    </row>
    <row r="97" spans="2:10" s="2" customFormat="1" ht="12.75" x14ac:dyDescent="0.2">
      <c r="B97" s="25"/>
      <c r="C97" s="28" t="s">
        <v>335</v>
      </c>
      <c r="D97" s="28" t="s">
        <v>337</v>
      </c>
      <c r="E97" s="29">
        <v>2211077</v>
      </c>
      <c r="F97" s="28"/>
      <c r="G97" s="43"/>
      <c r="H97" s="43"/>
      <c r="I97" s="28"/>
      <c r="J97" s="28"/>
    </row>
    <row r="98" spans="2:10" s="2" customFormat="1" ht="12.75" x14ac:dyDescent="0.2">
      <c r="B98" s="25"/>
      <c r="C98" s="28" t="s">
        <v>328</v>
      </c>
      <c r="D98" s="28" t="s">
        <v>338</v>
      </c>
      <c r="E98" s="51">
        <v>750973</v>
      </c>
      <c r="F98" s="28"/>
      <c r="G98" s="43"/>
      <c r="H98" s="43"/>
      <c r="I98" s="28"/>
      <c r="J98" s="28"/>
    </row>
    <row r="99" spans="2:10" s="2" customFormat="1" ht="12.75" x14ac:dyDescent="0.2">
      <c r="B99" s="25"/>
      <c r="C99" s="28" t="s">
        <v>326</v>
      </c>
      <c r="D99" s="28" t="s">
        <v>340</v>
      </c>
      <c r="E99" s="51">
        <v>389120</v>
      </c>
      <c r="F99" s="28"/>
      <c r="G99" s="43"/>
      <c r="H99" s="43"/>
      <c r="I99" s="28"/>
      <c r="J99" s="28"/>
    </row>
    <row r="100" spans="2:10" s="2" customFormat="1" ht="12.75" x14ac:dyDescent="0.2">
      <c r="B100" s="25"/>
      <c r="C100" s="28" t="s">
        <v>346</v>
      </c>
      <c r="D100" s="28" t="s">
        <v>347</v>
      </c>
      <c r="E100" s="29">
        <v>343024</v>
      </c>
      <c r="F100" s="28"/>
      <c r="G100" s="43"/>
      <c r="H100" s="43"/>
      <c r="I100" s="28"/>
      <c r="J100" s="28"/>
    </row>
    <row r="101" spans="2:10" s="2" customFormat="1" ht="12.75" x14ac:dyDescent="0.2">
      <c r="B101" s="25"/>
      <c r="C101" s="28" t="s">
        <v>348</v>
      </c>
      <c r="D101" s="28" t="s">
        <v>321</v>
      </c>
      <c r="E101" s="29">
        <v>4358030</v>
      </c>
      <c r="F101" s="28"/>
      <c r="G101" s="43"/>
      <c r="H101" s="43"/>
      <c r="I101" s="28"/>
      <c r="J101" s="28"/>
    </row>
    <row r="102" spans="2:10" s="2" customFormat="1" ht="12.75" x14ac:dyDescent="0.2">
      <c r="B102" s="25"/>
      <c r="C102" s="28" t="s">
        <v>349</v>
      </c>
      <c r="D102" s="28" t="s">
        <v>350</v>
      </c>
      <c r="E102" s="29">
        <v>1628874</v>
      </c>
      <c r="F102" s="28"/>
      <c r="G102" s="43"/>
      <c r="H102" s="43"/>
      <c r="I102" s="28"/>
      <c r="J102" s="28"/>
    </row>
    <row r="103" spans="2:10" s="2" customFormat="1" ht="12.75" x14ac:dyDescent="0.2">
      <c r="B103" s="25"/>
      <c r="C103" s="28" t="s">
        <v>351</v>
      </c>
      <c r="D103" s="28" t="s">
        <v>352</v>
      </c>
      <c r="E103" s="29">
        <v>2024760</v>
      </c>
      <c r="F103" s="28"/>
      <c r="G103" s="43"/>
      <c r="H103" s="43"/>
      <c r="I103" s="28"/>
      <c r="J103" s="28"/>
    </row>
    <row r="104" spans="2:10" s="2" customFormat="1" ht="12.75" x14ac:dyDescent="0.2">
      <c r="B104" s="25"/>
      <c r="C104" s="28" t="s">
        <v>356</v>
      </c>
      <c r="D104" s="28" t="s">
        <v>355</v>
      </c>
      <c r="E104" s="51">
        <v>1594574</v>
      </c>
      <c r="F104" s="28"/>
      <c r="G104" s="43"/>
      <c r="H104" s="43"/>
      <c r="I104" s="28"/>
      <c r="J104" s="28"/>
    </row>
    <row r="105" spans="2:10" s="2" customFormat="1" ht="12.75" x14ac:dyDescent="0.2">
      <c r="B105" s="25"/>
      <c r="C105" s="28" t="s">
        <v>357</v>
      </c>
      <c r="D105" s="28" t="s">
        <v>248</v>
      </c>
      <c r="E105" s="29">
        <v>2343509</v>
      </c>
      <c r="F105" s="28"/>
      <c r="G105" s="43"/>
      <c r="H105" s="43"/>
      <c r="I105" s="28"/>
      <c r="J105" s="28"/>
    </row>
    <row r="106" spans="2:10" s="2" customFormat="1" ht="12.75" x14ac:dyDescent="0.2">
      <c r="B106" s="25"/>
      <c r="C106" s="28" t="s">
        <v>361</v>
      </c>
      <c r="D106" s="28" t="s">
        <v>360</v>
      </c>
      <c r="E106" s="29">
        <v>1608356</v>
      </c>
      <c r="F106" s="28"/>
      <c r="G106" s="43"/>
      <c r="H106" s="43"/>
      <c r="I106" s="28"/>
      <c r="J106" s="28"/>
    </row>
    <row r="107" spans="2:10" s="2" customFormat="1" ht="12.75" x14ac:dyDescent="0.2">
      <c r="B107" s="25"/>
      <c r="C107" s="28" t="s">
        <v>362</v>
      </c>
      <c r="D107" s="28" t="s">
        <v>363</v>
      </c>
      <c r="E107" s="29">
        <v>2984173</v>
      </c>
      <c r="F107" s="28"/>
      <c r="G107" s="43"/>
      <c r="H107" s="43"/>
      <c r="I107" s="28"/>
      <c r="J107" s="28"/>
    </row>
    <row r="108" spans="2:10" s="2" customFormat="1" ht="12.75" x14ac:dyDescent="0.2">
      <c r="B108" s="25"/>
      <c r="C108" s="28" t="s">
        <v>364</v>
      </c>
      <c r="D108" s="28" t="s">
        <v>365</v>
      </c>
      <c r="E108" s="29">
        <v>400800</v>
      </c>
      <c r="F108" s="28"/>
      <c r="G108" s="43"/>
      <c r="H108" s="43"/>
      <c r="I108" s="28"/>
      <c r="J108" s="28"/>
    </row>
    <row r="109" spans="2:10" s="2" customFormat="1" ht="12.75" x14ac:dyDescent="0.2">
      <c r="B109" s="25"/>
      <c r="C109" s="28" t="s">
        <v>366</v>
      </c>
      <c r="D109" s="28" t="s">
        <v>367</v>
      </c>
      <c r="E109" s="29">
        <v>419345</v>
      </c>
      <c r="F109" s="28"/>
      <c r="G109" s="43"/>
      <c r="H109" s="43"/>
      <c r="I109" s="28"/>
      <c r="J109" s="28"/>
    </row>
    <row r="110" spans="2:10" s="2" customFormat="1" ht="12.75" x14ac:dyDescent="0.2">
      <c r="B110" s="25"/>
      <c r="C110" s="28" t="s">
        <v>364</v>
      </c>
      <c r="D110" s="28" t="s">
        <v>368</v>
      </c>
      <c r="E110" s="29">
        <v>556772</v>
      </c>
      <c r="F110" s="28"/>
      <c r="G110" s="43"/>
      <c r="H110" s="43"/>
      <c r="I110" s="28"/>
      <c r="J110" s="28"/>
    </row>
    <row r="111" spans="2:10" s="2" customFormat="1" ht="12.75" x14ac:dyDescent="0.2">
      <c r="B111" s="25"/>
      <c r="C111" s="28" t="s">
        <v>369</v>
      </c>
      <c r="D111" s="28" t="s">
        <v>370</v>
      </c>
      <c r="E111" s="29">
        <v>986958</v>
      </c>
      <c r="F111" s="28"/>
      <c r="G111" s="43"/>
      <c r="H111" s="43"/>
      <c r="I111" s="28"/>
      <c r="J111" s="28"/>
    </row>
    <row r="112" spans="2:10" s="2" customFormat="1" ht="12.75" x14ac:dyDescent="0.2">
      <c r="B112" s="25"/>
      <c r="C112" s="28" t="s">
        <v>366</v>
      </c>
      <c r="D112" s="28" t="s">
        <v>371</v>
      </c>
      <c r="E112" s="29">
        <v>569287</v>
      </c>
      <c r="F112" s="28"/>
      <c r="G112" s="43"/>
      <c r="H112" s="43"/>
      <c r="I112" s="28"/>
      <c r="J112" s="28"/>
    </row>
    <row r="113" spans="2:12" s="2" customFormat="1" ht="12.75" x14ac:dyDescent="0.2">
      <c r="B113" s="25"/>
      <c r="C113" s="95" t="s">
        <v>392</v>
      </c>
      <c r="D113" s="95" t="s">
        <v>391</v>
      </c>
      <c r="E113" s="29">
        <v>1070694</v>
      </c>
      <c r="F113" s="28"/>
      <c r="G113" s="43"/>
      <c r="H113" s="43"/>
      <c r="I113" s="28"/>
      <c r="J113" s="28"/>
    </row>
    <row r="114" spans="2:12" s="2" customFormat="1" ht="12.75" x14ac:dyDescent="0.2">
      <c r="B114" s="25"/>
      <c r="C114" s="28" t="s">
        <v>372</v>
      </c>
      <c r="D114" s="28" t="s">
        <v>373</v>
      </c>
      <c r="E114" s="29">
        <v>280654</v>
      </c>
      <c r="F114" s="28"/>
      <c r="G114" s="43"/>
      <c r="H114" s="43"/>
      <c r="I114" s="28"/>
      <c r="J114" s="28"/>
    </row>
    <row r="115" spans="2:12" s="2" customFormat="1" ht="12.75" x14ac:dyDescent="0.2">
      <c r="B115" s="28" t="s">
        <v>376</v>
      </c>
      <c r="C115" s="28" t="s">
        <v>377</v>
      </c>
      <c r="D115" s="28" t="s">
        <v>378</v>
      </c>
      <c r="E115" s="29">
        <v>1117852</v>
      </c>
      <c r="F115" s="28"/>
      <c r="G115" s="43"/>
      <c r="H115" s="43"/>
      <c r="I115" s="28"/>
      <c r="J115" s="28"/>
    </row>
    <row r="116" spans="2:12" s="2" customFormat="1" ht="12.75" x14ac:dyDescent="0.2">
      <c r="B116" s="28" t="s">
        <v>383</v>
      </c>
      <c r="C116" s="28" t="s">
        <v>381</v>
      </c>
      <c r="D116" s="28" t="s">
        <v>379</v>
      </c>
      <c r="E116" s="29">
        <v>1498531</v>
      </c>
      <c r="F116" s="28"/>
      <c r="G116" s="43"/>
      <c r="H116" s="43"/>
      <c r="I116" s="28"/>
      <c r="J116" s="28"/>
    </row>
    <row r="117" spans="2:12" s="2" customFormat="1" ht="12.75" x14ac:dyDescent="0.2">
      <c r="B117" s="28" t="s">
        <v>384</v>
      </c>
      <c r="C117" s="28" t="s">
        <v>380</v>
      </c>
      <c r="D117" s="28" t="s">
        <v>382</v>
      </c>
      <c r="E117" s="29">
        <v>3440121</v>
      </c>
      <c r="F117" s="28"/>
      <c r="G117" s="43"/>
      <c r="H117" s="43"/>
      <c r="I117" s="28"/>
      <c r="J117" s="28"/>
    </row>
    <row r="118" spans="2:12" s="2" customFormat="1" ht="12.75" x14ac:dyDescent="0.2">
      <c r="B118" s="25" t="s">
        <v>110</v>
      </c>
      <c r="C118" s="28" t="s">
        <v>385</v>
      </c>
      <c r="D118" s="28" t="s">
        <v>386</v>
      </c>
      <c r="E118" s="30">
        <v>3197662</v>
      </c>
      <c r="F118" s="28"/>
      <c r="G118" s="43"/>
      <c r="H118" s="43"/>
      <c r="I118" s="28"/>
      <c r="J118" s="28"/>
    </row>
    <row r="119" spans="2:12" s="2" customFormat="1" ht="12.75" x14ac:dyDescent="0.2">
      <c r="B119" s="25"/>
      <c r="C119" s="25" t="s">
        <v>9</v>
      </c>
      <c r="D119" s="28"/>
      <c r="E119" s="27">
        <f>SUM(E62:E118)</f>
        <v>78407580.349999994</v>
      </c>
      <c r="F119" s="28"/>
      <c r="G119" s="43"/>
      <c r="H119" s="43"/>
      <c r="I119" s="28"/>
      <c r="J119" s="28"/>
    </row>
    <row r="120" spans="2:12" s="2" customFormat="1" ht="12.75" x14ac:dyDescent="0.2">
      <c r="B120" s="25"/>
      <c r="C120" s="28"/>
      <c r="D120" s="28"/>
      <c r="E120" s="29"/>
      <c r="F120" s="28"/>
      <c r="G120" s="43"/>
      <c r="H120" s="43"/>
      <c r="I120" s="28"/>
      <c r="J120" s="28"/>
    </row>
    <row r="121" spans="2:12" s="2" customFormat="1" ht="12.75" x14ac:dyDescent="0.2">
      <c r="B121" s="25"/>
      <c r="C121" s="28"/>
      <c r="D121" s="28"/>
      <c r="E121" s="29"/>
      <c r="F121" s="28"/>
      <c r="G121" s="43"/>
      <c r="H121" s="43"/>
      <c r="I121" s="28"/>
      <c r="J121" s="28"/>
    </row>
    <row r="122" spans="2:12" s="2" customFormat="1" ht="12.75" x14ac:dyDescent="0.2">
      <c r="B122" s="25"/>
      <c r="C122" s="28"/>
      <c r="D122" s="28"/>
      <c r="E122" s="29"/>
      <c r="F122" s="28"/>
      <c r="G122" s="43"/>
      <c r="H122" s="43"/>
      <c r="I122" s="28"/>
      <c r="J122" s="28"/>
    </row>
    <row r="123" spans="2:12" s="2" customFormat="1" ht="12.75" x14ac:dyDescent="0.2">
      <c r="B123" s="25"/>
      <c r="C123" s="28"/>
      <c r="D123" s="28"/>
      <c r="E123" s="28"/>
      <c r="F123" s="28"/>
      <c r="G123" s="26"/>
      <c r="H123" s="32"/>
      <c r="I123" s="28"/>
      <c r="J123" s="28"/>
    </row>
    <row r="124" spans="2:12" s="2" customFormat="1" ht="12.75" x14ac:dyDescent="0.2">
      <c r="B124" s="25">
        <v>2025</v>
      </c>
      <c r="C124" s="25" t="s">
        <v>244</v>
      </c>
      <c r="D124" s="25" t="s">
        <v>245</v>
      </c>
      <c r="E124" s="25" t="s">
        <v>423</v>
      </c>
      <c r="F124" s="28"/>
      <c r="G124" s="26"/>
      <c r="H124" s="32"/>
      <c r="I124" s="28"/>
      <c r="J124" s="28"/>
      <c r="L124" s="3">
        <v>31411379.620000001</v>
      </c>
    </row>
    <row r="125" spans="2:12" s="2" customFormat="1" ht="12.75" x14ac:dyDescent="0.2">
      <c r="B125" s="25"/>
      <c r="C125" s="25"/>
      <c r="D125" s="25"/>
      <c r="E125" s="28"/>
      <c r="F125" s="28"/>
      <c r="G125" s="26"/>
      <c r="H125" s="32"/>
      <c r="I125" s="28"/>
      <c r="J125" s="28"/>
      <c r="L125" s="3"/>
    </row>
    <row r="126" spans="2:12" s="2" customFormat="1" ht="12.75" x14ac:dyDescent="0.2">
      <c r="B126" s="25"/>
      <c r="C126" s="28" t="s">
        <v>241</v>
      </c>
      <c r="D126" s="29">
        <v>1116140</v>
      </c>
      <c r="E126" s="28" t="s">
        <v>247</v>
      </c>
      <c r="F126" s="28"/>
      <c r="G126" s="43"/>
      <c r="H126" s="38"/>
      <c r="I126" s="28"/>
      <c r="J126" s="28"/>
      <c r="L126" s="3">
        <v>47630080</v>
      </c>
    </row>
    <row r="127" spans="2:12" s="2" customFormat="1" ht="12.75" x14ac:dyDescent="0.2">
      <c r="B127" s="25"/>
      <c r="C127" s="28" t="s">
        <v>241</v>
      </c>
      <c r="D127" s="29">
        <v>458804</v>
      </c>
      <c r="E127" s="28" t="s">
        <v>248</v>
      </c>
      <c r="F127" s="28"/>
      <c r="G127" s="43"/>
      <c r="H127" s="38"/>
      <c r="I127" s="28"/>
      <c r="J127" s="28"/>
      <c r="L127" s="15">
        <v>2365115</v>
      </c>
    </row>
    <row r="128" spans="2:12" s="2" customFormat="1" ht="12.75" x14ac:dyDescent="0.2">
      <c r="B128" s="25"/>
      <c r="C128" s="28" t="s">
        <v>241</v>
      </c>
      <c r="D128" s="29">
        <v>360891</v>
      </c>
      <c r="E128" s="28" t="s">
        <v>257</v>
      </c>
      <c r="F128" s="28"/>
      <c r="G128" s="43"/>
      <c r="H128" s="43"/>
      <c r="I128" s="28"/>
      <c r="J128" s="28"/>
      <c r="L128" s="19">
        <f>SUM(L124:L127)</f>
        <v>81406574.620000005</v>
      </c>
    </row>
    <row r="129" spans="2:10" s="2" customFormat="1" ht="12.75" x14ac:dyDescent="0.2">
      <c r="B129" s="25"/>
      <c r="C129" s="28" t="s">
        <v>241</v>
      </c>
      <c r="D129" s="29">
        <v>1000000</v>
      </c>
      <c r="E129" s="28" t="s">
        <v>267</v>
      </c>
      <c r="F129" s="28"/>
      <c r="G129" s="26"/>
      <c r="H129" s="26"/>
      <c r="I129" s="28"/>
      <c r="J129" s="28"/>
    </row>
    <row r="130" spans="2:10" s="2" customFormat="1" ht="12.75" x14ac:dyDescent="0.2">
      <c r="B130" s="25"/>
      <c r="C130" s="28" t="s">
        <v>241</v>
      </c>
      <c r="D130" s="29">
        <v>461258.4</v>
      </c>
      <c r="E130" s="28" t="s">
        <v>274</v>
      </c>
      <c r="F130" s="28"/>
      <c r="G130" s="26"/>
      <c r="H130" s="32"/>
      <c r="I130" s="28"/>
      <c r="J130" s="28"/>
    </row>
    <row r="131" spans="2:10" s="2" customFormat="1" ht="12.75" x14ac:dyDescent="0.2">
      <c r="B131" s="25"/>
      <c r="C131" s="28" t="s">
        <v>272</v>
      </c>
      <c r="D131" s="29">
        <v>4083916</v>
      </c>
      <c r="E131" s="28" t="s">
        <v>273</v>
      </c>
      <c r="F131" s="28"/>
      <c r="G131" s="26"/>
      <c r="H131" s="32"/>
      <c r="I131" s="28"/>
      <c r="J131" s="28"/>
    </row>
    <row r="132" spans="2:10" s="2" customFormat="1" ht="12.75" x14ac:dyDescent="0.2">
      <c r="B132" s="25"/>
      <c r="C132" s="28" t="s">
        <v>241</v>
      </c>
      <c r="D132" s="29">
        <v>26832746.940000001</v>
      </c>
      <c r="E132" s="28" t="s">
        <v>273</v>
      </c>
      <c r="F132" s="28"/>
      <c r="G132" s="26"/>
      <c r="H132" s="32"/>
      <c r="I132" s="28"/>
      <c r="J132" s="28"/>
    </row>
    <row r="133" spans="2:10" s="2" customFormat="1" ht="12.75" x14ac:dyDescent="0.2">
      <c r="B133" s="25"/>
      <c r="C133" s="28" t="s">
        <v>272</v>
      </c>
      <c r="D133" s="51">
        <v>1964445</v>
      </c>
      <c r="E133" s="28" t="s">
        <v>291</v>
      </c>
      <c r="F133" s="28"/>
      <c r="G133" s="26"/>
      <c r="H133" s="32"/>
      <c r="I133" s="28"/>
      <c r="J133" s="28"/>
    </row>
    <row r="134" spans="2:10" s="2" customFormat="1" ht="12.75" x14ac:dyDescent="0.2">
      <c r="B134" s="25"/>
      <c r="C134" s="28" t="s">
        <v>302</v>
      </c>
      <c r="D134" s="29">
        <v>1475180</v>
      </c>
      <c r="E134" s="28" t="s">
        <v>303</v>
      </c>
      <c r="F134" s="28"/>
      <c r="G134" s="26"/>
      <c r="H134" s="32"/>
      <c r="I134" s="28"/>
      <c r="J134" s="28"/>
    </row>
    <row r="135" spans="2:10" s="2" customFormat="1" ht="12.75" x14ac:dyDescent="0.2">
      <c r="B135" s="25"/>
      <c r="C135" s="28" t="s">
        <v>306</v>
      </c>
      <c r="D135" s="51">
        <v>90286</v>
      </c>
      <c r="E135" s="28" t="s">
        <v>307</v>
      </c>
      <c r="F135" s="28"/>
      <c r="G135" s="26"/>
      <c r="H135" s="32"/>
      <c r="I135" s="28"/>
      <c r="J135" s="28"/>
    </row>
    <row r="136" spans="2:10" s="2" customFormat="1" ht="12.75" x14ac:dyDescent="0.2">
      <c r="B136" s="25"/>
      <c r="C136" s="28" t="s">
        <v>304</v>
      </c>
      <c r="D136" s="51">
        <v>95486</v>
      </c>
      <c r="E136" s="28" t="s">
        <v>305</v>
      </c>
      <c r="F136" s="28"/>
      <c r="G136" s="26"/>
      <c r="H136" s="32"/>
      <c r="I136" s="28"/>
      <c r="J136" s="28"/>
    </row>
    <row r="137" spans="2:10" s="2" customFormat="1" ht="12.75" x14ac:dyDescent="0.2">
      <c r="B137" s="25"/>
      <c r="C137" s="28" t="s">
        <v>310</v>
      </c>
      <c r="D137" s="51">
        <v>288985</v>
      </c>
      <c r="E137" s="28" t="s">
        <v>311</v>
      </c>
      <c r="F137" s="28"/>
      <c r="G137" s="26"/>
      <c r="H137" s="32"/>
      <c r="I137" s="28"/>
      <c r="J137" s="28"/>
    </row>
    <row r="138" spans="2:10" s="2" customFormat="1" ht="12.75" x14ac:dyDescent="0.2">
      <c r="B138" s="25"/>
      <c r="C138" s="28" t="s">
        <v>312</v>
      </c>
      <c r="D138" s="51">
        <v>2142002</v>
      </c>
      <c r="E138" s="28" t="s">
        <v>313</v>
      </c>
      <c r="F138" s="28"/>
      <c r="G138" s="26"/>
      <c r="H138" s="32"/>
      <c r="I138" s="28"/>
      <c r="J138" s="28"/>
    </row>
    <row r="139" spans="2:10" s="2" customFormat="1" ht="12.75" x14ac:dyDescent="0.2">
      <c r="B139" s="25"/>
      <c r="C139" s="28" t="s">
        <v>310</v>
      </c>
      <c r="D139" s="51">
        <v>123464</v>
      </c>
      <c r="E139" s="28" t="s">
        <v>242</v>
      </c>
      <c r="F139" s="28"/>
      <c r="G139" s="26"/>
      <c r="H139" s="32"/>
      <c r="I139" s="28"/>
      <c r="J139" s="28"/>
    </row>
    <row r="140" spans="2:10" s="2" customFormat="1" ht="12.75" x14ac:dyDescent="0.2">
      <c r="B140" s="25"/>
      <c r="C140" s="28" t="s">
        <v>310</v>
      </c>
      <c r="D140" s="29">
        <v>244049</v>
      </c>
      <c r="E140" s="28" t="s">
        <v>316</v>
      </c>
      <c r="F140" s="28"/>
      <c r="G140" s="26"/>
      <c r="H140" s="32"/>
      <c r="I140" s="28"/>
      <c r="J140" s="28"/>
    </row>
    <row r="141" spans="2:10" s="2" customFormat="1" ht="12.75" x14ac:dyDescent="0.2">
      <c r="B141" s="25"/>
      <c r="C141" s="28" t="s">
        <v>318</v>
      </c>
      <c r="D141" s="29">
        <v>102144</v>
      </c>
      <c r="E141" s="28" t="s">
        <v>317</v>
      </c>
      <c r="F141" s="28"/>
      <c r="G141" s="26"/>
      <c r="H141" s="32"/>
      <c r="I141" s="28"/>
      <c r="J141" s="28"/>
    </row>
    <row r="142" spans="2:10" s="2" customFormat="1" ht="12.75" x14ac:dyDescent="0.2">
      <c r="B142" s="25"/>
      <c r="C142" s="28" t="s">
        <v>325</v>
      </c>
      <c r="D142" s="29">
        <v>350208</v>
      </c>
      <c r="E142" s="28" t="s">
        <v>323</v>
      </c>
      <c r="F142" s="28"/>
      <c r="G142" s="26"/>
      <c r="H142" s="32"/>
      <c r="I142" s="28"/>
      <c r="J142" s="28"/>
    </row>
    <row r="143" spans="2:10" s="2" customFormat="1" ht="12.75" x14ac:dyDescent="0.2">
      <c r="B143" s="25"/>
      <c r="C143" s="28" t="s">
        <v>330</v>
      </c>
      <c r="D143" s="51">
        <v>69484</v>
      </c>
      <c r="E143" s="28" t="s">
        <v>331</v>
      </c>
      <c r="F143" s="28"/>
      <c r="G143" s="26"/>
      <c r="H143" s="32"/>
      <c r="I143" s="28"/>
      <c r="J143" s="28"/>
    </row>
    <row r="144" spans="2:10" s="2" customFormat="1" ht="12.75" x14ac:dyDescent="0.2">
      <c r="B144" s="25"/>
      <c r="C144" s="28" t="s">
        <v>332</v>
      </c>
      <c r="D144" s="51">
        <v>898482</v>
      </c>
      <c r="E144" s="28" t="s">
        <v>334</v>
      </c>
      <c r="F144" s="28"/>
      <c r="G144" s="26"/>
      <c r="H144" s="32"/>
      <c r="I144" s="28"/>
      <c r="J144" s="28"/>
    </row>
    <row r="145" spans="2:10" s="2" customFormat="1" ht="12.75" x14ac:dyDescent="0.2">
      <c r="B145" s="25"/>
      <c r="C145" s="28" t="s">
        <v>332</v>
      </c>
      <c r="D145" s="51">
        <v>1595434</v>
      </c>
      <c r="E145" s="28" t="s">
        <v>333</v>
      </c>
      <c r="F145" s="54"/>
      <c r="G145" s="26"/>
      <c r="H145" s="32"/>
      <c r="I145" s="28"/>
      <c r="J145" s="28"/>
    </row>
    <row r="146" spans="2:10" s="2" customFormat="1" ht="12.75" x14ac:dyDescent="0.2">
      <c r="B146" s="25"/>
      <c r="C146" s="28" t="s">
        <v>310</v>
      </c>
      <c r="D146" s="51">
        <v>25992</v>
      </c>
      <c r="E146" s="28" t="s">
        <v>339</v>
      </c>
      <c r="F146" s="28"/>
      <c r="G146" s="26"/>
      <c r="H146" s="32"/>
      <c r="I146" s="28"/>
      <c r="J146" s="28"/>
    </row>
    <row r="147" spans="2:10" s="2" customFormat="1" ht="12.75" x14ac:dyDescent="0.2">
      <c r="B147" s="25"/>
      <c r="C147" s="28" t="s">
        <v>341</v>
      </c>
      <c r="D147" s="29">
        <v>37666</v>
      </c>
      <c r="E147" s="28" t="s">
        <v>342</v>
      </c>
      <c r="F147" s="28"/>
      <c r="G147" s="26"/>
      <c r="H147" s="32"/>
      <c r="I147" s="28"/>
      <c r="J147" s="28"/>
    </row>
    <row r="148" spans="2:10" s="2" customFormat="1" ht="12.75" x14ac:dyDescent="0.2">
      <c r="B148" s="25"/>
      <c r="C148" s="28" t="s">
        <v>343</v>
      </c>
      <c r="D148" s="29">
        <v>34838</v>
      </c>
      <c r="E148" s="28" t="s">
        <v>344</v>
      </c>
      <c r="F148" s="28"/>
      <c r="G148" s="26"/>
      <c r="H148" s="32"/>
      <c r="I148" s="28"/>
      <c r="J148" s="28"/>
    </row>
    <row r="149" spans="2:10" s="2" customFormat="1" ht="12.75" x14ac:dyDescent="0.2">
      <c r="B149" s="25"/>
      <c r="C149" s="28" t="s">
        <v>325</v>
      </c>
      <c r="D149" s="51">
        <v>28454</v>
      </c>
      <c r="E149" s="28" t="s">
        <v>345</v>
      </c>
      <c r="F149" s="28"/>
      <c r="G149" s="26"/>
      <c r="H149" s="32"/>
      <c r="I149" s="28"/>
      <c r="J149" s="28"/>
    </row>
    <row r="150" spans="2:10" s="2" customFormat="1" ht="12.75" x14ac:dyDescent="0.2">
      <c r="B150" s="25"/>
      <c r="C150" s="28" t="s">
        <v>353</v>
      </c>
      <c r="D150" s="51">
        <v>297816</v>
      </c>
      <c r="E150" s="28" t="s">
        <v>354</v>
      </c>
      <c r="F150" s="28"/>
      <c r="G150" s="26"/>
      <c r="H150" s="32"/>
      <c r="I150" s="28"/>
      <c r="J150" s="28"/>
    </row>
    <row r="151" spans="2:10" s="2" customFormat="1" ht="12.75" x14ac:dyDescent="0.2">
      <c r="B151" s="25"/>
      <c r="C151" s="28" t="s">
        <v>387</v>
      </c>
      <c r="D151" s="30">
        <v>11795953</v>
      </c>
      <c r="E151" s="28" t="s">
        <v>388</v>
      </c>
      <c r="F151" s="28"/>
      <c r="G151" s="26"/>
      <c r="H151" s="32"/>
      <c r="I151" s="28"/>
      <c r="J151" s="28"/>
    </row>
    <row r="152" spans="2:10" s="2" customFormat="1" ht="12.75" x14ac:dyDescent="0.2">
      <c r="B152" s="25"/>
      <c r="C152" s="25" t="s">
        <v>9</v>
      </c>
      <c r="D152" s="42">
        <f>SUM(D126:D151)</f>
        <v>55974124.340000004</v>
      </c>
      <c r="E152" s="28"/>
      <c r="F152" s="28"/>
      <c r="G152" s="26"/>
      <c r="H152" s="32"/>
      <c r="I152" s="28"/>
      <c r="J152" s="28"/>
    </row>
    <row r="153" spans="2:10" s="2" customFormat="1" ht="12.75" x14ac:dyDescent="0.2">
      <c r="B153" s="25"/>
      <c r="C153" s="28"/>
      <c r="D153" s="28"/>
      <c r="E153" s="28"/>
      <c r="F153" s="28"/>
      <c r="G153" s="26"/>
      <c r="H153" s="32"/>
      <c r="I153" s="28"/>
      <c r="J153" s="28"/>
    </row>
    <row r="154" spans="2:10" s="2" customFormat="1" ht="12.75" x14ac:dyDescent="0.2">
      <c r="B154" s="25"/>
      <c r="C154" s="28"/>
      <c r="D154" s="29"/>
      <c r="E154" s="28"/>
      <c r="F154" s="28"/>
      <c r="G154" s="26"/>
      <c r="H154" s="32"/>
      <c r="I154" s="28"/>
      <c r="J154" s="28"/>
    </row>
    <row r="155" spans="2:10" s="2" customFormat="1" ht="12.75" x14ac:dyDescent="0.2">
      <c r="B155" s="25"/>
      <c r="C155" s="28"/>
      <c r="D155" s="29"/>
      <c r="E155" s="28"/>
      <c r="F155" s="28"/>
      <c r="G155" s="26"/>
      <c r="H155" s="32"/>
      <c r="I155" s="28"/>
      <c r="J155" s="28"/>
    </row>
    <row r="156" spans="2:10" s="2" customFormat="1" ht="12.75" x14ac:dyDescent="0.2">
      <c r="B156" s="25"/>
      <c r="C156" s="28"/>
      <c r="D156" s="29"/>
      <c r="E156" s="28"/>
      <c r="F156" s="28"/>
      <c r="G156" s="26"/>
      <c r="H156" s="32"/>
      <c r="I156" s="28"/>
      <c r="J156" s="28"/>
    </row>
    <row r="157" spans="2:10" s="2" customFormat="1" ht="12.75" x14ac:dyDescent="0.2">
      <c r="B157" s="28"/>
      <c r="C157" s="28"/>
      <c r="D157" s="28"/>
      <c r="E157" s="28"/>
      <c r="F157" s="28"/>
      <c r="G157" s="39"/>
      <c r="H157" s="28"/>
      <c r="I157" s="28"/>
      <c r="J157" s="28"/>
    </row>
    <row r="158" spans="2:10" s="2" customFormat="1" ht="12.75" x14ac:dyDescent="0.2">
      <c r="B158" s="25" t="s">
        <v>125</v>
      </c>
      <c r="C158" s="28"/>
      <c r="D158" s="28"/>
      <c r="E158" s="28"/>
      <c r="F158" s="28"/>
      <c r="G158" s="28"/>
      <c r="H158" s="28"/>
      <c r="I158" s="28"/>
      <c r="J158" s="28"/>
    </row>
    <row r="159" spans="2:10" s="2" customFormat="1" ht="12.75" x14ac:dyDescent="0.2">
      <c r="B159" s="25" t="s">
        <v>190</v>
      </c>
      <c r="C159" s="28"/>
      <c r="D159" s="25"/>
      <c r="E159" s="28"/>
      <c r="F159" s="28"/>
      <c r="G159" s="25">
        <v>2025</v>
      </c>
      <c r="H159" s="25">
        <v>2024</v>
      </c>
      <c r="I159" s="28"/>
      <c r="J159" s="28"/>
    </row>
    <row r="160" spans="2:10" s="2" customFormat="1" ht="12.75" x14ac:dyDescent="0.2">
      <c r="B160" s="96" t="s">
        <v>398</v>
      </c>
      <c r="C160" s="28"/>
      <c r="D160" s="28"/>
      <c r="E160" s="28"/>
      <c r="F160" s="28"/>
      <c r="G160" s="29">
        <v>2971246.53</v>
      </c>
      <c r="H160" s="29">
        <v>6983318.9500000002</v>
      </c>
      <c r="I160" s="28"/>
      <c r="J160" s="28"/>
    </row>
    <row r="161" spans="2:10" s="2" customFormat="1" ht="12.75" x14ac:dyDescent="0.2">
      <c r="B161" s="96" t="s">
        <v>399</v>
      </c>
      <c r="C161" s="28"/>
      <c r="D161" s="28"/>
      <c r="E161" s="28"/>
      <c r="F161" s="28"/>
      <c r="G161" s="29">
        <v>212913.63</v>
      </c>
      <c r="H161" s="29">
        <v>655765.42000000004</v>
      </c>
      <c r="I161" s="28"/>
      <c r="J161" s="28"/>
    </row>
    <row r="162" spans="2:10" s="2" customFormat="1" ht="12.75" x14ac:dyDescent="0.2">
      <c r="B162" s="96" t="s">
        <v>400</v>
      </c>
      <c r="C162" s="28"/>
      <c r="D162" s="28"/>
      <c r="E162" s="28"/>
      <c r="F162" s="28"/>
      <c r="G162" s="29">
        <v>3741975.31</v>
      </c>
      <c r="H162" s="29">
        <v>5816634.6900000004</v>
      </c>
      <c r="I162" s="28"/>
      <c r="J162" s="28"/>
    </row>
    <row r="163" spans="2:10" s="2" customFormat="1" ht="12.75" x14ac:dyDescent="0.2">
      <c r="B163" s="96" t="s">
        <v>401</v>
      </c>
      <c r="C163" s="28"/>
      <c r="D163" s="28"/>
      <c r="E163" s="28"/>
      <c r="F163" s="28"/>
      <c r="G163" s="29">
        <v>232004.32</v>
      </c>
      <c r="H163" s="29">
        <v>0</v>
      </c>
      <c r="I163" s="28"/>
      <c r="J163" s="28"/>
    </row>
    <row r="164" spans="2:10" s="2" customFormat="1" ht="12.75" x14ac:dyDescent="0.2">
      <c r="B164" s="96" t="s">
        <v>402</v>
      </c>
      <c r="C164" s="96" t="s">
        <v>403</v>
      </c>
      <c r="D164" s="28"/>
      <c r="E164" s="28"/>
      <c r="F164" s="28"/>
      <c r="G164" s="29">
        <v>871886.95</v>
      </c>
      <c r="H164" s="29">
        <v>1074411.6399999999</v>
      </c>
      <c r="I164" s="28"/>
      <c r="J164" s="28"/>
    </row>
    <row r="165" spans="2:10" s="2" customFormat="1" ht="12.75" x14ac:dyDescent="0.2">
      <c r="B165" s="96" t="s">
        <v>169</v>
      </c>
      <c r="C165" s="28"/>
      <c r="D165" s="28"/>
      <c r="E165" s="28"/>
      <c r="F165" s="28"/>
      <c r="G165" s="29">
        <v>934886.5</v>
      </c>
      <c r="H165" s="29">
        <v>1202664.6599999999</v>
      </c>
      <c r="I165" s="28"/>
      <c r="J165" s="28"/>
    </row>
    <row r="166" spans="2:10" s="2" customFormat="1" ht="12.75" x14ac:dyDescent="0.2">
      <c r="B166" s="96" t="s">
        <v>404</v>
      </c>
      <c r="C166" s="28"/>
      <c r="D166" s="28"/>
      <c r="E166" s="28"/>
      <c r="F166" s="28"/>
      <c r="G166" s="29">
        <v>251000.21</v>
      </c>
      <c r="H166" s="29">
        <v>251000.21</v>
      </c>
      <c r="I166" s="28"/>
      <c r="J166" s="28"/>
    </row>
    <row r="167" spans="2:10" s="2" customFormat="1" ht="12.75" x14ac:dyDescent="0.2">
      <c r="B167" s="96" t="s">
        <v>405</v>
      </c>
      <c r="C167" s="28"/>
      <c r="D167" s="28"/>
      <c r="E167" s="28"/>
      <c r="F167" s="28"/>
      <c r="G167" s="29">
        <v>0</v>
      </c>
      <c r="H167" s="29">
        <v>52000</v>
      </c>
      <c r="I167" s="28"/>
      <c r="J167" s="28"/>
    </row>
    <row r="168" spans="2:10" s="2" customFormat="1" ht="12.75" x14ac:dyDescent="0.2">
      <c r="B168" s="96" t="s">
        <v>406</v>
      </c>
      <c r="C168" s="28"/>
      <c r="D168" s="28"/>
      <c r="E168" s="28"/>
      <c r="F168" s="28"/>
      <c r="G168" s="33">
        <v>0</v>
      </c>
      <c r="H168" s="33">
        <v>1544786.26</v>
      </c>
      <c r="I168" s="28"/>
      <c r="J168" s="28"/>
    </row>
    <row r="169" spans="2:10" s="2" customFormat="1" ht="12.75" hidden="1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s="2" customFormat="1" ht="12.75" x14ac:dyDescent="0.2">
      <c r="B170" s="96" t="s">
        <v>407</v>
      </c>
      <c r="C170" s="109" t="s">
        <v>420</v>
      </c>
      <c r="D170" s="114" t="s">
        <v>107</v>
      </c>
      <c r="E170" s="28"/>
      <c r="F170" s="96"/>
      <c r="G170" s="108">
        <v>74629509.209999993</v>
      </c>
      <c r="H170" s="29">
        <v>3556063</v>
      </c>
      <c r="I170" s="28"/>
      <c r="J170" s="28"/>
    </row>
    <row r="171" spans="2:10" s="2" customFormat="1" ht="12.75" x14ac:dyDescent="0.2">
      <c r="B171" s="25" t="s">
        <v>9</v>
      </c>
      <c r="C171" s="28"/>
      <c r="D171" s="28"/>
      <c r="E171" s="28"/>
      <c r="F171" s="28"/>
      <c r="G171" s="31">
        <f>SUM(G160:G170)</f>
        <v>83845422.659999996</v>
      </c>
      <c r="H171" s="31">
        <f>SUM(H160:H170)</f>
        <v>21136644.830000002</v>
      </c>
      <c r="I171" s="28"/>
      <c r="J171" s="28"/>
    </row>
    <row r="172" spans="2:10" s="2" customFormat="1" ht="12.75" x14ac:dyDescent="0.2">
      <c r="B172" s="25"/>
      <c r="C172" s="28"/>
      <c r="D172" s="28"/>
      <c r="E172" s="28"/>
      <c r="F172" s="28"/>
      <c r="G172" s="35"/>
      <c r="H172" s="35"/>
      <c r="I172" s="28"/>
      <c r="J172" s="28"/>
    </row>
    <row r="173" spans="2:10" s="2" customFormat="1" ht="12.75" x14ac:dyDescent="0.2">
      <c r="B173" s="25"/>
      <c r="C173" s="28"/>
      <c r="D173" s="28"/>
      <c r="E173" s="28"/>
      <c r="F173" s="28"/>
      <c r="G173" s="35"/>
      <c r="H173" s="35"/>
      <c r="I173" s="28"/>
      <c r="J173" s="28"/>
    </row>
    <row r="174" spans="2:10" s="2" customFormat="1" ht="12.75" x14ac:dyDescent="0.2">
      <c r="B174" s="25"/>
      <c r="C174" s="28"/>
      <c r="D174" s="28"/>
      <c r="E174" s="28"/>
      <c r="F174" s="28"/>
      <c r="G174" s="35"/>
      <c r="H174" s="35"/>
      <c r="I174" s="28"/>
      <c r="J174" s="28"/>
    </row>
    <row r="175" spans="2:10" s="2" customFormat="1" ht="12.75" x14ac:dyDescent="0.2">
      <c r="B175" s="25"/>
      <c r="C175" s="28"/>
      <c r="D175" s="28"/>
      <c r="E175" s="28"/>
      <c r="F175" s="28"/>
      <c r="G175" s="35"/>
      <c r="H175" s="26"/>
      <c r="I175" s="28"/>
      <c r="J175" s="28"/>
    </row>
    <row r="176" spans="2:10" s="2" customFormat="1" ht="12.75" x14ac:dyDescent="0.2">
      <c r="B176" s="25" t="s">
        <v>185</v>
      </c>
      <c r="C176" s="28"/>
      <c r="D176" s="28"/>
      <c r="E176" s="28"/>
      <c r="F176" s="28"/>
      <c r="G176" s="35"/>
      <c r="H176" s="26"/>
      <c r="I176" s="28"/>
      <c r="J176" s="28"/>
    </row>
    <row r="177" spans="2:10" s="2" customFormat="1" ht="12.75" x14ac:dyDescent="0.2">
      <c r="B177" s="25"/>
      <c r="C177" s="28"/>
      <c r="D177" s="28"/>
      <c r="E177" s="28"/>
      <c r="F177" s="28"/>
      <c r="G177" s="35"/>
      <c r="H177" s="26"/>
      <c r="I177" s="28"/>
      <c r="J177" s="28"/>
    </row>
    <row r="178" spans="2:10" s="2" customFormat="1" ht="12.75" x14ac:dyDescent="0.2">
      <c r="B178" s="25" t="s">
        <v>186</v>
      </c>
      <c r="C178" s="28"/>
      <c r="D178" s="28"/>
      <c r="E178" s="28"/>
      <c r="F178" s="28"/>
      <c r="G178" s="55">
        <v>2025</v>
      </c>
      <c r="H178" s="55">
        <v>2024</v>
      </c>
      <c r="I178" s="28"/>
      <c r="J178" s="28"/>
    </row>
    <row r="179" spans="2:10" s="2" customFormat="1" ht="12.75" x14ac:dyDescent="0.2">
      <c r="B179" s="25" t="s">
        <v>191</v>
      </c>
      <c r="C179" s="28"/>
      <c r="D179" s="28"/>
      <c r="E179" s="28"/>
      <c r="F179" s="28"/>
      <c r="G179" s="35"/>
      <c r="H179" s="35"/>
      <c r="I179" s="28"/>
      <c r="J179" s="28"/>
    </row>
    <row r="180" spans="2:10" s="2" customFormat="1" ht="12.75" x14ac:dyDescent="0.2">
      <c r="B180" s="28" t="s">
        <v>193</v>
      </c>
      <c r="C180" s="28"/>
      <c r="D180" s="28"/>
      <c r="E180" s="28"/>
      <c r="F180" s="28"/>
      <c r="G180" s="34">
        <v>0</v>
      </c>
      <c r="H180" s="34">
        <v>842176.6</v>
      </c>
      <c r="I180" s="28"/>
      <c r="J180" s="28"/>
    </row>
    <row r="181" spans="2:10" s="2" customFormat="1" ht="12.75" x14ac:dyDescent="0.2">
      <c r="B181" s="28" t="s">
        <v>192</v>
      </c>
      <c r="C181" s="28"/>
      <c r="D181" s="28"/>
      <c r="E181" s="28"/>
      <c r="F181" s="28"/>
      <c r="G181" s="35">
        <v>0</v>
      </c>
      <c r="H181" s="97">
        <v>1410626.22</v>
      </c>
      <c r="I181" s="28"/>
      <c r="J181" s="28"/>
    </row>
    <row r="182" spans="2:10" s="2" customFormat="1" ht="12.75" x14ac:dyDescent="0.2">
      <c r="B182" s="96" t="s">
        <v>393</v>
      </c>
      <c r="C182" s="28"/>
      <c r="D182" s="28"/>
      <c r="E182" s="28"/>
      <c r="F182" s="28"/>
      <c r="G182" s="97">
        <v>3990939.92</v>
      </c>
      <c r="H182" s="35">
        <v>0</v>
      </c>
      <c r="I182" s="28"/>
      <c r="J182" s="28"/>
    </row>
    <row r="183" spans="2:10" s="2" customFormat="1" ht="12.75" x14ac:dyDescent="0.2">
      <c r="B183" s="96" t="s">
        <v>394</v>
      </c>
      <c r="C183" s="28"/>
      <c r="D183" s="28"/>
      <c r="E183" s="28"/>
      <c r="F183" s="28"/>
      <c r="G183" s="97">
        <v>2916975.8</v>
      </c>
      <c r="H183" s="35">
        <v>0</v>
      </c>
      <c r="I183" s="28"/>
      <c r="J183" s="28"/>
    </row>
    <row r="184" spans="2:10" s="2" customFormat="1" ht="12.75" x14ac:dyDescent="0.2">
      <c r="B184" s="96" t="s">
        <v>395</v>
      </c>
      <c r="C184" s="28"/>
      <c r="D184" s="96" t="s">
        <v>396</v>
      </c>
      <c r="E184" s="28"/>
      <c r="F184" s="28"/>
      <c r="G184" s="99">
        <v>60430575.68</v>
      </c>
      <c r="H184" s="30">
        <v>98340734.900000006</v>
      </c>
      <c r="I184" s="28"/>
      <c r="J184" s="28"/>
    </row>
    <row r="185" spans="2:10" s="2" customFormat="1" ht="12.75" x14ac:dyDescent="0.2">
      <c r="B185" s="98" t="s">
        <v>397</v>
      </c>
      <c r="C185" s="98"/>
      <c r="D185" s="98"/>
      <c r="E185" s="28"/>
      <c r="F185" s="96" t="s">
        <v>9</v>
      </c>
      <c r="G185" s="100">
        <f>SUM(G182:G184)</f>
        <v>67338491.400000006</v>
      </c>
      <c r="H185" s="31">
        <f>SUM(H180:H184)</f>
        <v>100593537.72</v>
      </c>
      <c r="I185" s="28"/>
      <c r="J185" s="28"/>
    </row>
    <row r="186" spans="2:10" s="2" customFormat="1" ht="12.75" x14ac:dyDescent="0.2">
      <c r="B186" s="25"/>
      <c r="C186" s="28"/>
      <c r="D186" s="28"/>
      <c r="E186" s="28"/>
      <c r="F186" s="28"/>
      <c r="G186" s="97"/>
      <c r="H186" s="35"/>
      <c r="I186" s="28"/>
      <c r="J186" s="28"/>
    </row>
    <row r="187" spans="2:10" s="2" customFormat="1" ht="12.75" x14ac:dyDescent="0.2">
      <c r="B187" s="25"/>
      <c r="C187" s="28"/>
      <c r="D187" s="28"/>
      <c r="E187" s="28"/>
      <c r="F187" s="28"/>
      <c r="G187" s="97"/>
      <c r="H187" s="35"/>
      <c r="I187" s="28"/>
      <c r="J187" s="28"/>
    </row>
    <row r="188" spans="2:10" s="2" customFormat="1" ht="12.75" x14ac:dyDescent="0.2">
      <c r="B188" s="25"/>
      <c r="C188" s="28"/>
      <c r="D188" s="28"/>
      <c r="E188" s="28"/>
      <c r="F188" s="28"/>
      <c r="G188" s="97"/>
      <c r="H188" s="35"/>
      <c r="I188" s="28"/>
      <c r="J188" s="28"/>
    </row>
    <row r="189" spans="2:10" s="2" customFormat="1" ht="12.75" x14ac:dyDescent="0.2">
      <c r="B189" s="25"/>
      <c r="C189" s="28"/>
      <c r="D189" s="28"/>
      <c r="E189" s="28"/>
      <c r="F189" s="28"/>
      <c r="G189" s="35"/>
      <c r="H189" s="26"/>
      <c r="I189" s="28"/>
      <c r="J189" s="28"/>
    </row>
    <row r="190" spans="2:10" s="2" customFormat="1" ht="12.75" x14ac:dyDescent="0.2">
      <c r="B190" s="25" t="s">
        <v>126</v>
      </c>
      <c r="C190" s="28"/>
      <c r="D190" s="28"/>
      <c r="E190" s="28"/>
      <c r="F190" s="28"/>
      <c r="G190" s="25">
        <v>2025</v>
      </c>
      <c r="H190" s="25">
        <v>2024</v>
      </c>
      <c r="I190" s="28"/>
      <c r="J190" s="28"/>
    </row>
    <row r="191" spans="2:10" s="2" customFormat="1" ht="12.75" x14ac:dyDescent="0.2">
      <c r="B191" s="25" t="s">
        <v>187</v>
      </c>
      <c r="C191" s="28"/>
      <c r="D191" s="28"/>
      <c r="E191" s="28"/>
      <c r="F191" s="28"/>
      <c r="G191" s="28"/>
      <c r="H191" s="28"/>
      <c r="I191" s="28"/>
      <c r="J191" s="28"/>
    </row>
    <row r="192" spans="2:10" s="2" customFormat="1" ht="12.75" x14ac:dyDescent="0.2">
      <c r="B192" s="28" t="s">
        <v>188</v>
      </c>
      <c r="C192" s="28"/>
      <c r="D192" s="28"/>
      <c r="E192" s="28"/>
      <c r="F192" s="28"/>
      <c r="G192" s="29">
        <v>16793503.690000001</v>
      </c>
      <c r="H192" s="29">
        <v>17144477.98</v>
      </c>
      <c r="I192" s="28"/>
      <c r="J192" s="28"/>
    </row>
    <row r="193" spans="2:10" s="2" customFormat="1" ht="12.75" x14ac:dyDescent="0.2">
      <c r="B193" s="28" t="s">
        <v>52</v>
      </c>
      <c r="C193" s="28"/>
      <c r="D193" s="28"/>
      <c r="E193" s="28"/>
      <c r="F193" s="28"/>
      <c r="G193" s="29">
        <v>0</v>
      </c>
      <c r="H193" s="29">
        <v>57439.16</v>
      </c>
      <c r="I193" s="28"/>
      <c r="J193" s="28"/>
    </row>
    <row r="194" spans="2:10" s="2" customFormat="1" ht="12.75" x14ac:dyDescent="0.2">
      <c r="B194" s="28" t="s">
        <v>189</v>
      </c>
      <c r="C194" s="28"/>
      <c r="D194" s="28"/>
      <c r="E194" s="28"/>
      <c r="F194" s="28"/>
      <c r="G194" s="56">
        <v>0</v>
      </c>
      <c r="H194" s="56">
        <v>19533.5</v>
      </c>
      <c r="I194" s="28"/>
      <c r="J194" s="28"/>
    </row>
    <row r="195" spans="2:10" s="2" customFormat="1" ht="12.75" x14ac:dyDescent="0.2">
      <c r="B195" s="25" t="s">
        <v>9</v>
      </c>
      <c r="C195" s="28"/>
      <c r="D195" s="28"/>
      <c r="E195" s="28"/>
      <c r="F195" s="28"/>
      <c r="G195" s="31">
        <f>SUM(G192:G194)</f>
        <v>16793503.690000001</v>
      </c>
      <c r="H195" s="31">
        <f>SUM(H192:H194)</f>
        <v>17221450.640000001</v>
      </c>
      <c r="I195" s="28"/>
      <c r="J195" s="28"/>
    </row>
    <row r="196" spans="2:10" s="2" customFormat="1" ht="12.75" x14ac:dyDescent="0.2">
      <c r="B196" s="28"/>
      <c r="C196" s="28"/>
      <c r="D196" s="28"/>
      <c r="E196" s="28"/>
      <c r="F196" s="28"/>
      <c r="G196" s="34"/>
      <c r="H196" s="34"/>
      <c r="I196" s="28"/>
      <c r="J196" s="28"/>
    </row>
    <row r="197" spans="2:10" s="2" customFormat="1" ht="12.75" x14ac:dyDescent="0.2">
      <c r="B197" s="28"/>
      <c r="C197" s="28"/>
      <c r="D197" s="28"/>
      <c r="E197" s="28"/>
      <c r="F197" s="28"/>
      <c r="G197" s="34"/>
      <c r="H197" s="34"/>
      <c r="I197" s="28"/>
      <c r="J197" s="28"/>
    </row>
    <row r="198" spans="2:10" s="2" customFormat="1" ht="12.75" x14ac:dyDescent="0.2">
      <c r="B198" s="28"/>
      <c r="C198" s="28"/>
      <c r="D198" s="28"/>
      <c r="E198" s="28"/>
      <c r="F198" s="28"/>
      <c r="G198" s="34"/>
      <c r="H198" s="34"/>
      <c r="I198" s="28"/>
      <c r="J198" s="28"/>
    </row>
    <row r="199" spans="2:10" s="2" customFormat="1" ht="12.75" x14ac:dyDescent="0.2">
      <c r="B199" s="28"/>
      <c r="C199" s="28"/>
      <c r="D199" s="28"/>
      <c r="E199" s="28"/>
      <c r="F199" s="28"/>
      <c r="G199" s="34"/>
      <c r="H199" s="34"/>
      <c r="I199" s="28"/>
      <c r="J199" s="28"/>
    </row>
    <row r="200" spans="2:10" s="2" customFormat="1" ht="12.75" x14ac:dyDescent="0.2">
      <c r="B200" s="25" t="s">
        <v>198</v>
      </c>
      <c r="C200" s="28"/>
      <c r="D200" s="28"/>
      <c r="E200" s="28"/>
      <c r="F200" s="28"/>
      <c r="G200" s="28"/>
      <c r="H200" s="28"/>
      <c r="I200" s="28"/>
      <c r="J200" s="28"/>
    </row>
    <row r="201" spans="2:10" s="2" customFormat="1" ht="12.75" x14ac:dyDescent="0.2">
      <c r="B201" s="58" t="s">
        <v>98</v>
      </c>
      <c r="C201" s="28"/>
      <c r="D201" s="58"/>
      <c r="E201" s="59"/>
      <c r="F201" s="28"/>
      <c r="G201" s="25">
        <v>2025</v>
      </c>
      <c r="H201" s="25">
        <v>2024</v>
      </c>
      <c r="I201" s="28"/>
      <c r="J201" s="28"/>
    </row>
    <row r="202" spans="2:10" s="2" customFormat="1" ht="12.75" x14ac:dyDescent="0.2">
      <c r="B202" s="28" t="s">
        <v>99</v>
      </c>
      <c r="C202" s="58"/>
      <c r="D202" s="28" t="s">
        <v>100</v>
      </c>
      <c r="E202" s="28"/>
      <c r="F202" s="28" t="s">
        <v>107</v>
      </c>
      <c r="G202" s="29">
        <v>0</v>
      </c>
      <c r="H202" s="29">
        <v>9999900</v>
      </c>
      <c r="I202" s="28"/>
      <c r="J202" s="28"/>
    </row>
    <row r="203" spans="2:10" s="2" customFormat="1" ht="12.75" x14ac:dyDescent="0.2">
      <c r="B203" s="28" t="s">
        <v>194</v>
      </c>
      <c r="C203" s="28"/>
      <c r="D203" s="28"/>
      <c r="E203" s="28"/>
      <c r="F203" s="28"/>
      <c r="G203" s="29">
        <v>0</v>
      </c>
      <c r="H203" s="29">
        <v>183672</v>
      </c>
      <c r="I203" s="28"/>
      <c r="J203" s="28"/>
    </row>
    <row r="204" spans="2:10" s="2" customFormat="1" ht="12.75" x14ac:dyDescent="0.2">
      <c r="B204" s="28" t="s">
        <v>195</v>
      </c>
      <c r="C204" s="28"/>
      <c r="D204" s="28"/>
      <c r="E204" s="28"/>
      <c r="F204" s="28"/>
      <c r="G204" s="29">
        <v>494062</v>
      </c>
      <c r="H204" s="29">
        <v>1155456.8</v>
      </c>
      <c r="I204" s="28"/>
      <c r="J204" s="28"/>
    </row>
    <row r="205" spans="2:10" s="2" customFormat="1" ht="12.75" x14ac:dyDescent="0.2">
      <c r="B205" s="96" t="s">
        <v>408</v>
      </c>
      <c r="C205" s="28"/>
      <c r="D205" s="28"/>
      <c r="E205" s="28"/>
      <c r="F205" s="28"/>
      <c r="G205" s="29">
        <v>292118.96000000002</v>
      </c>
      <c r="H205" s="29">
        <v>267503.96000000002</v>
      </c>
      <c r="I205" s="28"/>
      <c r="J205" s="28"/>
    </row>
    <row r="206" spans="2:10" s="2" customFormat="1" ht="12.75" x14ac:dyDescent="0.2">
      <c r="B206" s="28" t="s">
        <v>94</v>
      </c>
      <c r="C206" s="28"/>
      <c r="D206" s="28"/>
      <c r="E206" s="28"/>
      <c r="F206" s="28"/>
      <c r="G206" s="29">
        <v>0</v>
      </c>
      <c r="H206" s="29">
        <v>221250</v>
      </c>
      <c r="I206" s="28"/>
      <c r="J206" s="28"/>
    </row>
    <row r="207" spans="2:10" s="2" customFormat="1" ht="12.75" x14ac:dyDescent="0.2">
      <c r="B207" s="28" t="s">
        <v>196</v>
      </c>
      <c r="C207" s="28"/>
      <c r="D207" s="28"/>
      <c r="E207" s="28"/>
      <c r="F207" s="28"/>
      <c r="G207" s="29">
        <v>0</v>
      </c>
      <c r="H207" s="29">
        <v>165000</v>
      </c>
      <c r="I207" s="28"/>
      <c r="J207" s="28"/>
    </row>
    <row r="208" spans="2:10" s="2" customFormat="1" ht="12.75" x14ac:dyDescent="0.2">
      <c r="B208" s="96" t="s">
        <v>199</v>
      </c>
      <c r="C208" s="28"/>
      <c r="D208" s="28"/>
      <c r="E208" s="28"/>
      <c r="F208" s="28"/>
      <c r="G208" s="29">
        <v>867966.88</v>
      </c>
      <c r="H208" s="29">
        <v>346690</v>
      </c>
      <c r="I208" s="28"/>
      <c r="J208" s="28"/>
    </row>
    <row r="209" spans="2:10" s="2" customFormat="1" ht="12.75" x14ac:dyDescent="0.2">
      <c r="B209" s="96" t="s">
        <v>409</v>
      </c>
      <c r="C209" s="28"/>
      <c r="D209" s="28"/>
      <c r="E209" s="28"/>
      <c r="F209" s="28"/>
      <c r="G209" s="29">
        <v>293919</v>
      </c>
      <c r="H209" s="29">
        <v>0</v>
      </c>
      <c r="I209" s="28"/>
      <c r="J209" s="28"/>
    </row>
    <row r="210" spans="2:10" s="2" customFormat="1" ht="12.75" x14ac:dyDescent="0.2">
      <c r="B210" s="96" t="s">
        <v>410</v>
      </c>
      <c r="C210" s="28"/>
      <c r="D210" s="28"/>
      <c r="E210" s="28"/>
      <c r="F210" s="109" t="s">
        <v>419</v>
      </c>
      <c r="G210" s="101">
        <v>0</v>
      </c>
      <c r="H210" s="29">
        <v>17082434.77</v>
      </c>
      <c r="I210" s="28"/>
      <c r="J210" s="28"/>
    </row>
    <row r="211" spans="2:10" s="2" customFormat="1" ht="12.75" x14ac:dyDescent="0.2">
      <c r="B211" s="28" t="s">
        <v>197</v>
      </c>
      <c r="C211" s="28"/>
      <c r="D211" s="28"/>
      <c r="E211" s="28"/>
      <c r="F211" s="28"/>
      <c r="G211" s="29">
        <v>0</v>
      </c>
      <c r="H211" s="29">
        <v>10000</v>
      </c>
      <c r="I211" s="28"/>
      <c r="J211" s="28"/>
    </row>
    <row r="212" spans="2:10" s="2" customFormat="1" ht="12.75" x14ac:dyDescent="0.2">
      <c r="B212" s="28" t="s">
        <v>9</v>
      </c>
      <c r="C212" s="28"/>
      <c r="D212" s="28"/>
      <c r="E212" s="28"/>
      <c r="F212" s="28"/>
      <c r="G212" s="31">
        <f>SUM(G202:G211)</f>
        <v>1948066.8399999999</v>
      </c>
      <c r="H212" s="31">
        <f>SUM(H202:H211)</f>
        <v>29431907.530000001</v>
      </c>
      <c r="I212" s="28"/>
      <c r="J212" s="28"/>
    </row>
    <row r="213" spans="2:10" s="2" customFormat="1" ht="12.75" x14ac:dyDescent="0.2">
      <c r="B213" s="28"/>
      <c r="C213" s="28"/>
      <c r="D213" s="28"/>
      <c r="E213" s="28"/>
      <c r="F213" s="28"/>
      <c r="G213" s="35"/>
      <c r="H213" s="35"/>
      <c r="I213" s="28"/>
      <c r="J213" s="28"/>
    </row>
    <row r="214" spans="2:10" s="2" customFormat="1" ht="12.75" x14ac:dyDescent="0.2">
      <c r="B214" s="28"/>
      <c r="C214" s="28"/>
      <c r="D214" s="28"/>
      <c r="E214" s="28"/>
      <c r="F214" s="28"/>
      <c r="G214" s="35"/>
      <c r="H214" s="35"/>
      <c r="I214" s="28"/>
      <c r="J214" s="28"/>
    </row>
    <row r="215" spans="2:10" s="2" customFormat="1" ht="12.75" x14ac:dyDescent="0.2">
      <c r="B215" s="25"/>
      <c r="C215" s="25"/>
      <c r="D215" s="28"/>
      <c r="E215" s="28"/>
      <c r="F215" s="28"/>
      <c r="G215" s="35"/>
      <c r="H215" s="35"/>
      <c r="I215" s="28"/>
      <c r="J215" s="28"/>
    </row>
    <row r="216" spans="2:10" s="2" customFormat="1" ht="12.75" x14ac:dyDescent="0.2">
      <c r="B216" s="28"/>
      <c r="C216" s="28"/>
      <c r="D216" s="28"/>
      <c r="E216" s="28"/>
      <c r="F216" s="28"/>
      <c r="G216" s="38"/>
      <c r="H216" s="38"/>
      <c r="I216" s="28"/>
      <c r="J216" s="28"/>
    </row>
    <row r="217" spans="2:10" s="2" customFormat="1" ht="12.75" x14ac:dyDescent="0.2">
      <c r="B217" s="28"/>
      <c r="C217" s="28"/>
      <c r="D217" s="28"/>
      <c r="E217" s="28"/>
      <c r="F217" s="28"/>
      <c r="G217" s="38"/>
      <c r="H217" s="38"/>
      <c r="I217" s="28"/>
      <c r="J217" s="28"/>
    </row>
    <row r="218" spans="2:10" s="2" customFormat="1" ht="12.75" x14ac:dyDescent="0.2">
      <c r="B218" s="28"/>
      <c r="C218" s="28"/>
      <c r="D218" s="28"/>
      <c r="E218" s="28"/>
      <c r="F218" s="28"/>
      <c r="G218" s="38"/>
      <c r="H218" s="38"/>
      <c r="I218" s="28"/>
      <c r="J218" s="28"/>
    </row>
    <row r="219" spans="2:10" s="2" customFormat="1" ht="12.75" x14ac:dyDescent="0.2">
      <c r="B219" s="25" t="s">
        <v>36</v>
      </c>
      <c r="C219" s="28"/>
      <c r="D219" s="59"/>
      <c r="E219" s="59"/>
      <c r="F219" s="59"/>
      <c r="G219" s="25">
        <v>2025</v>
      </c>
      <c r="H219" s="25">
        <v>2024</v>
      </c>
      <c r="I219" s="28"/>
      <c r="J219" s="28"/>
    </row>
    <row r="220" spans="2:10" s="2" customFormat="1" ht="12.75" x14ac:dyDescent="0.2">
      <c r="B220" s="25" t="s">
        <v>138</v>
      </c>
      <c r="C220" s="59"/>
      <c r="D220" s="28"/>
      <c r="E220" s="28"/>
      <c r="F220" s="28"/>
      <c r="G220" s="28"/>
      <c r="H220" s="28"/>
      <c r="I220" s="28"/>
      <c r="J220" s="28"/>
    </row>
    <row r="221" spans="2:10" s="2" customFormat="1" ht="12.75" x14ac:dyDescent="0.2">
      <c r="B221" s="28" t="s">
        <v>37</v>
      </c>
      <c r="C221" s="28"/>
      <c r="D221" s="28"/>
      <c r="E221" s="28"/>
      <c r="F221" s="28"/>
      <c r="G221" s="38">
        <v>-48833336.420000002</v>
      </c>
      <c r="H221" s="38">
        <v>-48833336.420000002</v>
      </c>
      <c r="I221" s="28"/>
      <c r="J221" s="28"/>
    </row>
    <row r="222" spans="2:10" s="2" customFormat="1" ht="12.75" x14ac:dyDescent="0.2">
      <c r="B222" s="28" t="s">
        <v>139</v>
      </c>
      <c r="C222" s="28"/>
      <c r="D222" s="28"/>
      <c r="E222" s="28"/>
      <c r="F222" s="28"/>
      <c r="G222" s="43">
        <v>273443708.56</v>
      </c>
      <c r="H222" s="29">
        <v>51377519.899999999</v>
      </c>
      <c r="I222" s="29"/>
      <c r="J222" s="28"/>
    </row>
    <row r="223" spans="2:10" s="2" customFormat="1" ht="12.75" x14ac:dyDescent="0.2">
      <c r="B223" s="28" t="s">
        <v>141</v>
      </c>
      <c r="C223" s="28" t="s">
        <v>140</v>
      </c>
      <c r="D223" s="28"/>
      <c r="E223" s="28"/>
      <c r="F223" s="28"/>
      <c r="G223" s="29">
        <v>478786418.45999998</v>
      </c>
      <c r="H223" s="57">
        <v>427408898.56</v>
      </c>
      <c r="I223" s="43"/>
      <c r="J223" s="29"/>
    </row>
    <row r="224" spans="2:10" s="2" customFormat="1" ht="12.75" x14ac:dyDescent="0.2">
      <c r="B224" s="25" t="s">
        <v>421</v>
      </c>
      <c r="C224" s="28"/>
      <c r="D224" s="28"/>
      <c r="E224" s="28"/>
      <c r="F224" s="28"/>
      <c r="G224" s="50">
        <f>SUM(G221:G223)</f>
        <v>703396790.5999999</v>
      </c>
      <c r="H224" s="50">
        <f>SUM(H221:H223)</f>
        <v>429953082.04000002</v>
      </c>
      <c r="I224" s="39"/>
      <c r="J224" s="43"/>
    </row>
    <row r="225" spans="2:10" s="2" customFormat="1" ht="12.75" x14ac:dyDescent="0.2">
      <c r="B225" s="25"/>
      <c r="C225" s="28"/>
      <c r="D225" s="28"/>
      <c r="E225" s="28"/>
      <c r="F225" s="29"/>
      <c r="G225" s="32"/>
      <c r="H225" s="32"/>
      <c r="I225" s="28"/>
      <c r="J225" s="39"/>
    </row>
    <row r="226" spans="2:10" s="2" customFormat="1" ht="12.75" x14ac:dyDescent="0.2">
      <c r="B226" s="25"/>
      <c r="C226" s="28"/>
      <c r="D226" s="28"/>
      <c r="E226" s="28"/>
      <c r="F226" s="43"/>
      <c r="G226" s="43"/>
      <c r="H226" s="32"/>
      <c r="I226" s="28"/>
      <c r="J226" s="39"/>
    </row>
    <row r="227" spans="2:10" s="2" customFormat="1" ht="12.75" x14ac:dyDescent="0.2">
      <c r="B227" s="25"/>
      <c r="C227" s="28"/>
      <c r="D227" s="28"/>
      <c r="E227" s="28"/>
      <c r="F227" s="39"/>
      <c r="G227" s="32"/>
      <c r="H227" s="32"/>
      <c r="I227" s="28"/>
      <c r="J227" s="39"/>
    </row>
    <row r="228" spans="2:10" s="2" customFormat="1" ht="12.75" x14ac:dyDescent="0.2">
      <c r="B228" s="25"/>
      <c r="C228" s="28"/>
      <c r="D228" s="28"/>
      <c r="E228" s="28"/>
      <c r="F228" s="28"/>
      <c r="G228" s="32"/>
      <c r="H228" s="32"/>
      <c r="I228" s="28"/>
      <c r="J228" s="39"/>
    </row>
    <row r="229" spans="2:10" s="2" customFormat="1" ht="12.75" x14ac:dyDescent="0.2">
      <c r="B229" s="25"/>
      <c r="C229" s="28"/>
      <c r="D229" s="28"/>
      <c r="E229" s="28"/>
      <c r="F229" s="28"/>
      <c r="G229" s="32"/>
      <c r="H229" s="32"/>
      <c r="I229" s="28"/>
      <c r="J229" s="28"/>
    </row>
    <row r="230" spans="2:10" s="2" customFormat="1" ht="12.75" x14ac:dyDescent="0.2">
      <c r="B230" s="28"/>
      <c r="C230" s="28"/>
      <c r="D230" s="28"/>
      <c r="E230" s="28"/>
      <c r="F230" s="28"/>
      <c r="G230" s="28"/>
      <c r="H230" s="28"/>
      <c r="I230" s="28"/>
      <c r="J230" s="28"/>
    </row>
    <row r="231" spans="2:10" s="2" customFormat="1" ht="12.75" x14ac:dyDescent="0.2">
      <c r="B231" s="25" t="s">
        <v>411</v>
      </c>
      <c r="C231" s="28"/>
      <c r="D231" s="28"/>
      <c r="E231" s="28"/>
      <c r="F231" s="28"/>
      <c r="G231" s="28"/>
      <c r="H231" s="28"/>
      <c r="I231" s="28"/>
      <c r="J231" s="28"/>
    </row>
    <row r="232" spans="2:10" s="2" customFormat="1" ht="12.75" x14ac:dyDescent="0.2">
      <c r="B232" s="58" t="s">
        <v>425</v>
      </c>
      <c r="C232" s="28"/>
      <c r="D232" s="25"/>
      <c r="E232" s="28"/>
      <c r="F232" s="28"/>
      <c r="G232" s="25">
        <v>2025</v>
      </c>
      <c r="H232" s="25">
        <v>2024</v>
      </c>
      <c r="I232" s="28"/>
      <c r="J232" s="28"/>
    </row>
    <row r="233" spans="2:10" s="2" customFormat="1" ht="12.75" x14ac:dyDescent="0.2">
      <c r="B233" s="28" t="s">
        <v>38</v>
      </c>
      <c r="C233" s="58"/>
      <c r="D233" s="28"/>
      <c r="E233" s="28"/>
      <c r="F233" s="28"/>
      <c r="G233" s="29">
        <v>478786418.45999998</v>
      </c>
      <c r="H233" s="57">
        <v>427408898.56</v>
      </c>
      <c r="I233" s="28"/>
      <c r="J233" s="28"/>
    </row>
    <row r="234" spans="2:10" s="2" customFormat="1" ht="12.75" x14ac:dyDescent="0.2">
      <c r="B234" s="59" t="s">
        <v>39</v>
      </c>
      <c r="C234" s="28"/>
      <c r="D234" s="59"/>
      <c r="E234" s="59"/>
      <c r="F234" s="59"/>
      <c r="G234" s="30">
        <v>0</v>
      </c>
      <c r="H234" s="30">
        <v>0</v>
      </c>
      <c r="I234" s="28"/>
      <c r="J234" s="28"/>
    </row>
    <row r="235" spans="2:10" s="2" customFormat="1" ht="12.75" x14ac:dyDescent="0.2">
      <c r="B235" s="25" t="s">
        <v>9</v>
      </c>
      <c r="C235" s="59"/>
      <c r="D235" s="28"/>
      <c r="E235" s="28"/>
      <c r="F235" s="28"/>
      <c r="G235" s="31">
        <f>SUM(G233:G234)</f>
        <v>478786418.45999998</v>
      </c>
      <c r="H235" s="31">
        <f>SUM(H233:H234)</f>
        <v>427408898.56</v>
      </c>
      <c r="I235" s="28"/>
      <c r="J235" s="28"/>
    </row>
    <row r="236" spans="2:10" s="2" customFormat="1" ht="12.75" x14ac:dyDescent="0.2">
      <c r="B236" s="25"/>
      <c r="C236" s="59"/>
      <c r="D236" s="28"/>
      <c r="E236" s="28"/>
      <c r="F236" s="28"/>
      <c r="G236" s="35"/>
      <c r="H236" s="41"/>
      <c r="I236" s="28"/>
      <c r="J236" s="28"/>
    </row>
    <row r="237" spans="2:10" s="2" customFormat="1" ht="12.75" x14ac:dyDescent="0.2">
      <c r="B237" s="25"/>
      <c r="C237" s="59"/>
      <c r="D237" s="28"/>
      <c r="E237" s="28"/>
      <c r="F237" s="28"/>
      <c r="G237" s="35"/>
      <c r="H237" s="41"/>
      <c r="I237" s="28"/>
      <c r="J237" s="28"/>
    </row>
    <row r="238" spans="2:10" s="2" customFormat="1" ht="12.75" x14ac:dyDescent="0.2">
      <c r="B238" s="25"/>
      <c r="C238" s="28"/>
      <c r="D238" s="28"/>
      <c r="E238" s="28"/>
      <c r="F238" s="28"/>
      <c r="G238" s="60"/>
      <c r="H238" s="32"/>
      <c r="I238" s="28"/>
      <c r="J238" s="28"/>
    </row>
    <row r="239" spans="2:10" s="2" customFormat="1" ht="12.75" x14ac:dyDescent="0.2">
      <c r="B239" s="25"/>
      <c r="C239" s="28"/>
      <c r="D239" s="28"/>
      <c r="E239" s="28"/>
      <c r="F239" s="28"/>
      <c r="G239" s="60"/>
      <c r="H239" s="32"/>
      <c r="I239" s="28"/>
      <c r="J239" s="28"/>
    </row>
    <row r="240" spans="2:10" s="2" customFormat="1" ht="12.75" x14ac:dyDescent="0.2">
      <c r="B240" s="25"/>
      <c r="C240" s="28"/>
      <c r="D240" s="28"/>
      <c r="E240" s="28"/>
      <c r="F240" s="28"/>
      <c r="G240" s="60"/>
      <c r="H240" s="32"/>
      <c r="I240" s="28"/>
      <c r="J240" s="28"/>
    </row>
    <row r="241" spans="2:10" s="2" customFormat="1" ht="12.75" x14ac:dyDescent="0.2">
      <c r="B241" s="25"/>
      <c r="C241" s="28"/>
      <c r="D241" s="28"/>
      <c r="E241" s="28"/>
      <c r="F241" s="28"/>
      <c r="G241" s="60"/>
      <c r="H241" s="32"/>
      <c r="I241" s="28"/>
      <c r="J241" s="28"/>
    </row>
    <row r="242" spans="2:10" s="2" customFormat="1" ht="12.75" x14ac:dyDescent="0.2">
      <c r="B242" s="25"/>
      <c r="C242" s="28"/>
      <c r="D242" s="28"/>
      <c r="E242" s="28"/>
      <c r="F242" s="28"/>
      <c r="G242" s="60"/>
      <c r="H242" s="32"/>
      <c r="I242" s="28"/>
      <c r="J242" s="28"/>
    </row>
    <row r="243" spans="2:10" s="2" customFormat="1" ht="12.75" x14ac:dyDescent="0.2">
      <c r="B243" s="25"/>
      <c r="C243" s="28"/>
      <c r="D243" s="28"/>
      <c r="E243" s="28"/>
      <c r="F243" s="28"/>
      <c r="G243" s="60"/>
      <c r="H243" s="32"/>
      <c r="I243" s="28"/>
      <c r="J243" s="28"/>
    </row>
    <row r="244" spans="2:10" s="2" customFormat="1" ht="12.75" x14ac:dyDescent="0.2">
      <c r="B244" s="25"/>
      <c r="C244" s="28"/>
      <c r="D244" s="28"/>
      <c r="E244" s="28"/>
      <c r="F244" s="28"/>
      <c r="G244" s="60"/>
      <c r="H244" s="32"/>
      <c r="I244" s="28"/>
      <c r="J244" s="28"/>
    </row>
    <row r="245" spans="2:10" s="2" customFormat="1" ht="12.75" x14ac:dyDescent="0.2">
      <c r="B245" s="25"/>
      <c r="C245" s="28"/>
      <c r="D245" s="28"/>
      <c r="E245" s="28"/>
      <c r="F245" s="28"/>
      <c r="G245" s="60"/>
      <c r="H245" s="32"/>
      <c r="I245" s="28"/>
      <c r="J245" s="28"/>
    </row>
    <row r="246" spans="2:10" s="2" customFormat="1" ht="12.75" x14ac:dyDescent="0.2">
      <c r="B246" s="25"/>
      <c r="C246" s="28"/>
      <c r="D246" s="28"/>
      <c r="E246" s="28"/>
      <c r="F246" s="28"/>
      <c r="G246" s="60"/>
      <c r="H246" s="32"/>
      <c r="I246" s="28"/>
      <c r="J246" s="28"/>
    </row>
    <row r="247" spans="2:10" s="2" customFormat="1" ht="12.75" x14ac:dyDescent="0.2">
      <c r="B247" s="25"/>
      <c r="C247" s="28"/>
      <c r="D247" s="28"/>
      <c r="E247" s="28"/>
      <c r="F247" s="28"/>
      <c r="G247" s="60"/>
      <c r="H247" s="32"/>
      <c r="I247" s="28"/>
      <c r="J247" s="28"/>
    </row>
    <row r="248" spans="2:10" s="2" customFormat="1" ht="12.75" x14ac:dyDescent="0.2">
      <c r="B248" s="25" t="s">
        <v>412</v>
      </c>
      <c r="C248" s="28"/>
      <c r="D248" s="28"/>
      <c r="E248" s="28"/>
      <c r="F248" s="28"/>
      <c r="G248" s="28"/>
      <c r="H248" s="28"/>
      <c r="I248" s="28"/>
      <c r="J248" s="28"/>
    </row>
    <row r="249" spans="2:10" s="2" customFormat="1" ht="12.75" x14ac:dyDescent="0.2">
      <c r="B249" s="25" t="s">
        <v>239</v>
      </c>
      <c r="C249" s="28"/>
      <c r="D249" s="58"/>
      <c r="E249" s="59"/>
      <c r="F249" s="59"/>
      <c r="G249" s="25">
        <v>2025</v>
      </c>
      <c r="H249" s="25">
        <v>2024</v>
      </c>
      <c r="I249" s="28"/>
      <c r="J249" s="28"/>
    </row>
    <row r="250" spans="2:10" s="2" customFormat="1" ht="12.75" x14ac:dyDescent="0.2">
      <c r="B250" s="28" t="s">
        <v>40</v>
      </c>
      <c r="C250" s="58"/>
      <c r="D250" s="28"/>
      <c r="E250" s="28"/>
      <c r="F250" s="28"/>
      <c r="G250" s="29">
        <v>78055</v>
      </c>
      <c r="H250" s="29">
        <v>882680.92</v>
      </c>
      <c r="I250" s="28"/>
      <c r="J250" s="28"/>
    </row>
    <row r="251" spans="2:10" s="2" customFormat="1" ht="12.75" x14ac:dyDescent="0.2">
      <c r="B251" s="28" t="s">
        <v>162</v>
      </c>
      <c r="C251" s="28"/>
      <c r="D251" s="28"/>
      <c r="E251" s="28"/>
      <c r="F251" s="28"/>
      <c r="G251" s="29">
        <v>1353560</v>
      </c>
      <c r="H251" s="29">
        <v>1189391.58</v>
      </c>
      <c r="I251" s="28"/>
      <c r="J251" s="28"/>
    </row>
    <row r="252" spans="2:10" s="2" customFormat="1" ht="12.75" x14ac:dyDescent="0.2">
      <c r="B252" s="28" t="s">
        <v>163</v>
      </c>
      <c r="C252" s="28"/>
      <c r="D252" s="28"/>
      <c r="E252" s="28"/>
      <c r="F252" s="28"/>
      <c r="G252" s="29">
        <v>1242000</v>
      </c>
      <c r="H252" s="29">
        <v>1318000</v>
      </c>
      <c r="I252" s="28"/>
      <c r="J252" s="28"/>
    </row>
    <row r="253" spans="2:10" x14ac:dyDescent="0.25">
      <c r="B253" s="28" t="s">
        <v>164</v>
      </c>
      <c r="C253" s="28"/>
      <c r="D253" s="28"/>
      <c r="E253" s="28"/>
      <c r="F253" s="28"/>
      <c r="G253" s="29">
        <v>4000</v>
      </c>
      <c r="H253" s="29">
        <v>2500</v>
      </c>
      <c r="I253" s="28"/>
      <c r="J253" s="28"/>
    </row>
    <row r="254" spans="2:10" x14ac:dyDescent="0.25">
      <c r="B254" s="28" t="s">
        <v>165</v>
      </c>
      <c r="C254" s="28"/>
      <c r="D254" s="28"/>
      <c r="E254" s="28"/>
      <c r="F254" s="28"/>
      <c r="G254" s="29">
        <v>1683660</v>
      </c>
      <c r="H254" s="29">
        <v>214370.52</v>
      </c>
      <c r="I254" s="28"/>
      <c r="J254" s="28"/>
    </row>
    <row r="255" spans="2:10" x14ac:dyDescent="0.25">
      <c r="B255" s="28" t="s">
        <v>166</v>
      </c>
      <c r="C255" s="28"/>
      <c r="D255" s="28"/>
      <c r="E255" s="28"/>
      <c r="F255" s="28"/>
      <c r="G255" s="29">
        <v>0</v>
      </c>
      <c r="H255" s="29">
        <v>500</v>
      </c>
      <c r="I255" s="28"/>
      <c r="J255" s="28"/>
    </row>
    <row r="256" spans="2:10" s="2" customFormat="1" ht="12.75" x14ac:dyDescent="0.2">
      <c r="B256" s="28" t="s">
        <v>41</v>
      </c>
      <c r="C256" s="28"/>
      <c r="D256" s="28"/>
      <c r="E256" s="28"/>
      <c r="F256" s="28"/>
      <c r="G256" s="29">
        <v>18061300.960000001</v>
      </c>
      <c r="H256" s="29">
        <v>27284751.02</v>
      </c>
      <c r="I256" s="28"/>
      <c r="J256" s="28"/>
    </row>
    <row r="257" spans="2:10" s="2" customFormat="1" ht="12.75" x14ac:dyDescent="0.2">
      <c r="B257" s="28" t="s">
        <v>42</v>
      </c>
      <c r="C257" s="28"/>
      <c r="D257" s="28"/>
      <c r="E257" s="28"/>
      <c r="F257" s="28" t="s">
        <v>240</v>
      </c>
      <c r="G257" s="29">
        <v>20200</v>
      </c>
      <c r="H257" s="29">
        <v>68100</v>
      </c>
      <c r="I257" s="28"/>
      <c r="J257" s="28"/>
    </row>
    <row r="258" spans="2:10" s="2" customFormat="1" ht="12.75" x14ac:dyDescent="0.2">
      <c r="B258" s="28" t="s">
        <v>43</v>
      </c>
      <c r="C258" s="28"/>
      <c r="D258" s="28"/>
      <c r="E258" s="28"/>
      <c r="F258" s="28"/>
      <c r="G258" s="29">
        <v>6566683</v>
      </c>
      <c r="H258" s="29">
        <v>5321273</v>
      </c>
      <c r="I258" s="28"/>
      <c r="J258" s="28"/>
    </row>
    <row r="259" spans="2:10" s="2" customFormat="1" ht="12.75" x14ac:dyDescent="0.2">
      <c r="B259" s="28" t="s">
        <v>152</v>
      </c>
      <c r="C259" s="28"/>
      <c r="D259" s="28"/>
      <c r="E259" s="28"/>
      <c r="F259" s="28"/>
      <c r="G259" s="29">
        <v>6358301</v>
      </c>
      <c r="H259" s="29">
        <v>4901818</v>
      </c>
      <c r="I259" s="28"/>
      <c r="J259" s="28"/>
    </row>
    <row r="260" spans="2:10" s="2" customFormat="1" ht="12.75" x14ac:dyDescent="0.2">
      <c r="B260" s="28" t="s">
        <v>153</v>
      </c>
      <c r="C260" s="28"/>
      <c r="D260" s="28"/>
      <c r="E260" s="28"/>
      <c r="F260" s="28"/>
      <c r="G260" s="29">
        <v>39000</v>
      </c>
      <c r="H260" s="29">
        <v>103000</v>
      </c>
      <c r="I260" s="28"/>
      <c r="J260" s="28"/>
    </row>
    <row r="261" spans="2:10" s="2" customFormat="1" ht="12.75" x14ac:dyDescent="0.2">
      <c r="B261" s="28" t="s">
        <v>154</v>
      </c>
      <c r="C261" s="28"/>
      <c r="D261" s="28"/>
      <c r="E261" s="28"/>
      <c r="F261" s="28"/>
      <c r="G261" s="29">
        <v>1486661</v>
      </c>
      <c r="H261" s="29">
        <v>651900</v>
      </c>
      <c r="I261" s="28"/>
      <c r="J261" s="28"/>
    </row>
    <row r="262" spans="2:10" s="2" customFormat="1" ht="12.75" x14ac:dyDescent="0.2">
      <c r="B262" s="28" t="s">
        <v>155</v>
      </c>
      <c r="C262" s="28"/>
      <c r="D262" s="28"/>
      <c r="E262" s="28"/>
      <c r="F262" s="28"/>
      <c r="G262" s="29">
        <v>737293</v>
      </c>
      <c r="H262" s="29">
        <v>1267400</v>
      </c>
      <c r="I262" s="28"/>
      <c r="J262" s="28"/>
    </row>
    <row r="263" spans="2:10" s="2" customFormat="1" ht="12.75" x14ac:dyDescent="0.2">
      <c r="B263" s="28" t="s">
        <v>156</v>
      </c>
      <c r="C263" s="28"/>
      <c r="D263" s="28"/>
      <c r="E263" s="28"/>
      <c r="F263" s="28"/>
      <c r="G263" s="29">
        <v>0</v>
      </c>
      <c r="H263" s="29">
        <v>1000</v>
      </c>
      <c r="I263" s="28"/>
      <c r="J263" s="28"/>
    </row>
    <row r="264" spans="2:10" x14ac:dyDescent="0.25">
      <c r="B264" s="28" t="s">
        <v>157</v>
      </c>
      <c r="C264" s="28"/>
      <c r="D264" s="28"/>
      <c r="E264" s="28"/>
      <c r="F264" s="28"/>
      <c r="G264" s="29">
        <v>6500</v>
      </c>
      <c r="H264" s="29">
        <v>10000</v>
      </c>
      <c r="I264" s="28"/>
      <c r="J264" s="28"/>
    </row>
    <row r="265" spans="2:10" x14ac:dyDescent="0.25">
      <c r="B265" s="28" t="s">
        <v>158</v>
      </c>
      <c r="C265" s="28"/>
      <c r="D265" s="28"/>
      <c r="E265" s="28"/>
      <c r="F265" s="28"/>
      <c r="G265" s="29">
        <v>142000</v>
      </c>
      <c r="H265" s="29">
        <v>298000</v>
      </c>
      <c r="I265" s="28"/>
      <c r="J265" s="28"/>
    </row>
    <row r="266" spans="2:10" x14ac:dyDescent="0.25">
      <c r="B266" s="28" t="s">
        <v>159</v>
      </c>
      <c r="C266" s="28"/>
      <c r="D266" s="28"/>
      <c r="E266" s="28"/>
      <c r="F266" s="28"/>
      <c r="G266" s="29">
        <v>10000</v>
      </c>
      <c r="H266" s="29">
        <v>12000</v>
      </c>
      <c r="I266" s="28"/>
      <c r="J266" s="28"/>
    </row>
    <row r="267" spans="2:10" x14ac:dyDescent="0.25">
      <c r="B267" s="28" t="s">
        <v>160</v>
      </c>
      <c r="C267" s="28"/>
      <c r="D267" s="28"/>
      <c r="E267" s="28"/>
      <c r="F267" s="28"/>
      <c r="G267" s="29"/>
      <c r="H267" s="29">
        <v>225800</v>
      </c>
      <c r="I267" s="28"/>
      <c r="J267" s="28"/>
    </row>
    <row r="268" spans="2:10" s="2" customFormat="1" ht="12.75" x14ac:dyDescent="0.2">
      <c r="B268" s="28" t="s">
        <v>143</v>
      </c>
      <c r="C268" s="28"/>
      <c r="D268" s="28"/>
      <c r="E268" s="28"/>
      <c r="F268" s="28"/>
      <c r="G268" s="29">
        <v>2485800</v>
      </c>
      <c r="H268" s="29">
        <v>17515760</v>
      </c>
      <c r="I268" s="28"/>
      <c r="J268" s="28"/>
    </row>
    <row r="269" spans="2:10" s="2" customFormat="1" ht="12.75" x14ac:dyDescent="0.2">
      <c r="B269" s="28" t="s">
        <v>161</v>
      </c>
      <c r="C269" s="28"/>
      <c r="D269" s="28"/>
      <c r="E269" s="28"/>
      <c r="F269" s="28"/>
      <c r="G269" s="29">
        <v>225439</v>
      </c>
      <c r="H269" s="29">
        <v>82500</v>
      </c>
      <c r="I269" s="28"/>
      <c r="J269" s="29"/>
    </row>
    <row r="270" spans="2:10" s="2" customFormat="1" ht="12.75" x14ac:dyDescent="0.2">
      <c r="B270" s="28" t="s">
        <v>160</v>
      </c>
      <c r="C270" s="28"/>
      <c r="D270" s="28"/>
      <c r="E270" s="28"/>
      <c r="F270" s="28"/>
      <c r="G270" s="29">
        <v>827003</v>
      </c>
      <c r="H270" s="29">
        <v>0</v>
      </c>
      <c r="I270" s="28"/>
      <c r="J270" s="29"/>
    </row>
    <row r="271" spans="2:10" s="2" customFormat="1" x14ac:dyDescent="0.35">
      <c r="B271" s="28" t="s">
        <v>44</v>
      </c>
      <c r="C271" s="28"/>
      <c r="D271" s="28"/>
      <c r="E271" s="28"/>
      <c r="F271" s="28"/>
      <c r="G271" s="29">
        <v>0</v>
      </c>
      <c r="H271" s="29">
        <v>819</v>
      </c>
      <c r="I271" s="28"/>
      <c r="J271" s="77"/>
    </row>
    <row r="272" spans="2:10" s="2" customFormat="1" ht="12.75" x14ac:dyDescent="0.2">
      <c r="B272" s="28" t="s">
        <v>168</v>
      </c>
      <c r="C272" s="28"/>
      <c r="D272" s="28"/>
      <c r="E272" s="28"/>
      <c r="F272" s="28"/>
      <c r="G272" s="29">
        <v>46983.16</v>
      </c>
      <c r="H272" s="29">
        <v>152802.84</v>
      </c>
      <c r="I272" s="28"/>
      <c r="J272" s="39"/>
    </row>
    <row r="273" spans="2:10" s="2" customFormat="1" ht="12.75" x14ac:dyDescent="0.2">
      <c r="B273" s="59" t="s">
        <v>45</v>
      </c>
      <c r="C273" s="28"/>
      <c r="D273" s="59"/>
      <c r="E273" s="59"/>
      <c r="F273" s="59"/>
      <c r="G273" s="30">
        <v>0</v>
      </c>
      <c r="H273" s="30">
        <v>82125</v>
      </c>
      <c r="I273" s="28"/>
      <c r="J273" s="28"/>
    </row>
    <row r="274" spans="2:10" s="2" customFormat="1" ht="12.75" x14ac:dyDescent="0.2">
      <c r="B274" s="25" t="s">
        <v>9</v>
      </c>
      <c r="C274" s="59"/>
      <c r="D274" s="25"/>
      <c r="E274" s="25"/>
      <c r="F274" s="25"/>
      <c r="G274" s="31">
        <f>SUM(G250:G273)</f>
        <v>41374439.119999997</v>
      </c>
      <c r="H274" s="31">
        <f>SUM(H250:H273)</f>
        <v>61586491.880000003</v>
      </c>
      <c r="I274" s="28"/>
      <c r="J274" s="28"/>
    </row>
    <row r="275" spans="2:10" s="2" customFormat="1" ht="12.75" x14ac:dyDescent="0.2">
      <c r="B275" s="25"/>
      <c r="C275" s="59"/>
      <c r="D275" s="25"/>
      <c r="E275" s="25"/>
      <c r="F275" s="25"/>
      <c r="G275" s="35"/>
      <c r="H275" s="35"/>
      <c r="I275" s="28"/>
      <c r="J275" s="28"/>
    </row>
    <row r="276" spans="2:10" s="2" customFormat="1" ht="12.75" x14ac:dyDescent="0.2">
      <c r="B276" s="25"/>
      <c r="C276" s="59"/>
      <c r="D276" s="25"/>
      <c r="E276" s="25"/>
      <c r="F276" s="25"/>
      <c r="G276" s="35"/>
      <c r="H276" s="35"/>
      <c r="I276" s="28"/>
      <c r="J276" s="28"/>
    </row>
    <row r="277" spans="2:10" s="2" customFormat="1" ht="12.75" x14ac:dyDescent="0.2">
      <c r="B277" s="25"/>
      <c r="C277" s="59"/>
      <c r="D277" s="25"/>
      <c r="E277" s="25"/>
      <c r="F277" s="25"/>
      <c r="G277" s="35"/>
      <c r="H277" s="35"/>
      <c r="I277" s="28"/>
      <c r="J277" s="28"/>
    </row>
    <row r="278" spans="2:10" s="2" customFormat="1" ht="12.75" x14ac:dyDescent="0.2">
      <c r="B278" s="25"/>
      <c r="C278" s="59"/>
      <c r="D278" s="25"/>
      <c r="E278" s="25"/>
      <c r="F278" s="25"/>
      <c r="G278" s="35"/>
      <c r="H278" s="35"/>
      <c r="I278" s="28"/>
      <c r="J278" s="28"/>
    </row>
    <row r="279" spans="2:10" s="2" customFormat="1" ht="12.75" x14ac:dyDescent="0.2">
      <c r="B279" s="25"/>
      <c r="C279" s="59"/>
      <c r="D279" s="25"/>
      <c r="E279" s="25"/>
      <c r="F279" s="25"/>
      <c r="G279" s="35"/>
      <c r="H279" s="35"/>
      <c r="I279" s="28"/>
      <c r="J279" s="28"/>
    </row>
    <row r="280" spans="2:10" s="2" customFormat="1" ht="12.75" x14ac:dyDescent="0.2">
      <c r="B280" s="25"/>
      <c r="C280" s="59"/>
      <c r="D280" s="25"/>
      <c r="E280" s="25"/>
      <c r="F280" s="25"/>
      <c r="G280" s="35"/>
      <c r="H280" s="35"/>
      <c r="I280" s="28"/>
      <c r="J280" s="28"/>
    </row>
    <row r="281" spans="2:10" s="2" customFormat="1" ht="12.75" x14ac:dyDescent="0.2">
      <c r="B281" s="25"/>
      <c r="C281" s="28"/>
      <c r="D281" s="28"/>
      <c r="E281" s="28"/>
      <c r="F281" s="28"/>
      <c r="G281" s="60"/>
      <c r="H281" s="60"/>
      <c r="I281" s="28"/>
      <c r="J281" s="38"/>
    </row>
    <row r="282" spans="2:10" s="2" customFormat="1" ht="12.75" x14ac:dyDescent="0.2">
      <c r="B282" s="25"/>
      <c r="C282" s="28"/>
      <c r="D282" s="28"/>
      <c r="E282" s="28"/>
      <c r="F282" s="28"/>
      <c r="G282" s="60"/>
      <c r="H282" s="60"/>
      <c r="I282" s="28"/>
      <c r="J282" s="38"/>
    </row>
    <row r="283" spans="2:10" s="2" customFormat="1" ht="12.75" x14ac:dyDescent="0.2">
      <c r="B283" s="28"/>
      <c r="C283" s="28"/>
      <c r="D283" s="28"/>
      <c r="E283" s="28"/>
      <c r="F283" s="28"/>
      <c r="G283" s="60"/>
      <c r="H283" s="60"/>
      <c r="I283" s="28"/>
      <c r="J283" s="28"/>
    </row>
    <row r="284" spans="2:10" s="2" customFormat="1" ht="12.75" x14ac:dyDescent="0.2">
      <c r="B284" s="25" t="s">
        <v>127</v>
      </c>
      <c r="C284" s="28"/>
      <c r="D284" s="28"/>
      <c r="E284" s="28"/>
      <c r="F284" s="28"/>
      <c r="G284" s="28"/>
      <c r="H284" s="28"/>
      <c r="I284" s="28"/>
      <c r="J284" s="28"/>
    </row>
    <row r="285" spans="2:10" s="2" customFormat="1" ht="12.75" x14ac:dyDescent="0.2">
      <c r="B285" s="58" t="s">
        <v>144</v>
      </c>
      <c r="C285" s="28"/>
      <c r="D285" s="25"/>
      <c r="E285" s="58"/>
      <c r="F285" s="59"/>
      <c r="G285" s="25">
        <v>2025</v>
      </c>
      <c r="H285" s="25">
        <v>2024</v>
      </c>
      <c r="I285" s="28"/>
      <c r="J285" s="28"/>
    </row>
    <row r="286" spans="2:10" s="2" customFormat="1" ht="12.75" x14ac:dyDescent="0.2">
      <c r="B286" s="61" t="s">
        <v>230</v>
      </c>
      <c r="C286" s="61"/>
      <c r="D286" s="61"/>
      <c r="E286" s="58"/>
      <c r="F286" s="59"/>
      <c r="G286" s="29">
        <v>1500</v>
      </c>
      <c r="H286" s="25"/>
      <c r="I286" s="28"/>
      <c r="J286" s="28"/>
    </row>
    <row r="287" spans="2:10" s="2" customFormat="1" ht="12.75" x14ac:dyDescent="0.2">
      <c r="B287" s="28" t="s">
        <v>112</v>
      </c>
      <c r="C287" s="25"/>
      <c r="D287" s="25"/>
      <c r="E287" s="58"/>
      <c r="F287" s="59"/>
      <c r="G287" s="29">
        <v>840000</v>
      </c>
      <c r="H287" s="29">
        <v>454317</v>
      </c>
      <c r="I287" s="28"/>
      <c r="J287" s="28"/>
    </row>
    <row r="288" spans="2:10" s="2" customFormat="1" ht="12.75" x14ac:dyDescent="0.2">
      <c r="B288" s="28" t="s">
        <v>50</v>
      </c>
      <c r="C288" s="28"/>
      <c r="D288" s="28"/>
      <c r="E288" s="28"/>
      <c r="F288" s="28"/>
      <c r="G288" s="29">
        <v>0</v>
      </c>
      <c r="H288" s="29">
        <v>450650</v>
      </c>
      <c r="I288" s="28"/>
      <c r="J288" s="28"/>
    </row>
    <row r="289" spans="2:11" x14ac:dyDescent="0.25">
      <c r="B289" s="28" t="s">
        <v>113</v>
      </c>
      <c r="C289" s="28"/>
      <c r="D289" s="28"/>
      <c r="E289" s="28"/>
      <c r="F289" s="28"/>
      <c r="G289" s="29">
        <v>779950</v>
      </c>
      <c r="H289" s="29">
        <v>807550</v>
      </c>
      <c r="I289" s="28"/>
      <c r="J289" s="28"/>
    </row>
    <row r="290" spans="2:11" s="2" customFormat="1" ht="12.75" x14ac:dyDescent="0.2">
      <c r="B290" s="28" t="s">
        <v>46</v>
      </c>
      <c r="C290" s="28"/>
      <c r="D290" s="28"/>
      <c r="E290" s="28"/>
      <c r="F290" s="28"/>
      <c r="G290" s="29">
        <v>747215.57</v>
      </c>
      <c r="H290" s="29">
        <v>1836384.88</v>
      </c>
      <c r="I290" s="28"/>
      <c r="J290" s="28"/>
    </row>
    <row r="291" spans="2:11" s="2" customFormat="1" ht="12.75" x14ac:dyDescent="0.2">
      <c r="B291" s="28" t="s">
        <v>47</v>
      </c>
      <c r="C291" s="28"/>
      <c r="D291" s="28"/>
      <c r="E291" s="28"/>
      <c r="F291" s="28"/>
      <c r="G291" s="29">
        <v>315251</v>
      </c>
      <c r="H291" s="29">
        <v>215900</v>
      </c>
      <c r="I291" s="28"/>
      <c r="J291" s="28"/>
    </row>
    <row r="292" spans="2:11" x14ac:dyDescent="0.25">
      <c r="B292" s="28" t="s">
        <v>114</v>
      </c>
      <c r="C292" s="28"/>
      <c r="D292" s="28"/>
      <c r="E292" s="28"/>
      <c r="F292" s="28"/>
      <c r="G292" s="29">
        <v>4972959.49</v>
      </c>
      <c r="H292" s="29">
        <v>4537308</v>
      </c>
      <c r="I292" s="28"/>
      <c r="J292" s="28"/>
    </row>
    <row r="293" spans="2:11" s="2" customFormat="1" ht="12.75" x14ac:dyDescent="0.2">
      <c r="B293" s="28" t="s">
        <v>101</v>
      </c>
      <c r="C293" s="28"/>
      <c r="D293" s="28" t="s">
        <v>108</v>
      </c>
      <c r="E293" s="28" t="s">
        <v>115</v>
      </c>
      <c r="F293" s="28"/>
      <c r="G293" s="29">
        <v>4500</v>
      </c>
      <c r="H293" s="29">
        <v>52000</v>
      </c>
      <c r="I293" s="28"/>
      <c r="J293" s="28"/>
    </row>
    <row r="294" spans="2:11" s="2" customFormat="1" ht="12.75" x14ac:dyDescent="0.2">
      <c r="B294" s="28" t="s">
        <v>116</v>
      </c>
      <c r="C294" s="28"/>
      <c r="D294" s="28" t="s">
        <v>229</v>
      </c>
      <c r="E294" s="28"/>
      <c r="F294" s="28"/>
      <c r="G294" s="29">
        <v>300818</v>
      </c>
      <c r="H294" s="29">
        <v>558976</v>
      </c>
      <c r="I294" s="28"/>
      <c r="J294" s="28"/>
    </row>
    <row r="295" spans="2:11" s="2" customFormat="1" ht="12.75" x14ac:dyDescent="0.2">
      <c r="B295" s="28" t="s">
        <v>151</v>
      </c>
      <c r="C295" s="28"/>
      <c r="D295" s="28"/>
      <c r="E295" s="28"/>
      <c r="F295" s="28"/>
      <c r="G295" s="29">
        <v>873457</v>
      </c>
      <c r="H295" s="29">
        <v>787159</v>
      </c>
      <c r="I295" s="28"/>
      <c r="J295" s="28"/>
    </row>
    <row r="296" spans="2:11" s="2" customFormat="1" ht="12.75" x14ac:dyDescent="0.2">
      <c r="B296" s="28" t="s">
        <v>167</v>
      </c>
      <c r="C296" s="28"/>
      <c r="D296" s="28"/>
      <c r="E296" s="28"/>
      <c r="F296" s="28"/>
      <c r="G296" s="29">
        <v>85950</v>
      </c>
      <c r="H296" s="29">
        <v>90900</v>
      </c>
      <c r="I296" s="28"/>
      <c r="J296" s="28"/>
    </row>
    <row r="297" spans="2:11" s="2" customFormat="1" ht="12.75" x14ac:dyDescent="0.2">
      <c r="B297" s="25" t="s">
        <v>9</v>
      </c>
      <c r="C297" s="59"/>
      <c r="D297" s="28"/>
      <c r="E297" s="28"/>
      <c r="F297" s="28"/>
      <c r="G297" s="31">
        <f>SUM(G286:G296)</f>
        <v>8921601.0600000005</v>
      </c>
      <c r="H297" s="31">
        <f>SUM(H287:H296)</f>
        <v>9791144.879999999</v>
      </c>
      <c r="I297" s="28"/>
      <c r="J297" s="28"/>
      <c r="K297" s="14"/>
    </row>
    <row r="298" spans="2:11" s="2" customFormat="1" ht="12.75" x14ac:dyDescent="0.2">
      <c r="B298" s="25"/>
      <c r="C298" s="59"/>
      <c r="D298" s="28"/>
      <c r="E298" s="28"/>
      <c r="F298" s="28"/>
      <c r="G298" s="35"/>
      <c r="H298" s="35"/>
      <c r="I298" s="28"/>
      <c r="J298" s="28"/>
      <c r="K298" s="14"/>
    </row>
    <row r="299" spans="2:11" s="2" customFormat="1" ht="12.75" x14ac:dyDescent="0.2">
      <c r="B299" s="25"/>
      <c r="C299" s="59"/>
      <c r="D299" s="28"/>
      <c r="E299" s="28"/>
      <c r="F299" s="28"/>
      <c r="G299" s="35"/>
      <c r="H299" s="35"/>
      <c r="I299" s="28"/>
      <c r="J299" s="28"/>
      <c r="K299" s="14"/>
    </row>
    <row r="300" spans="2:11" s="2" customFormat="1" ht="12.75" x14ac:dyDescent="0.2">
      <c r="B300" s="25"/>
      <c r="C300" s="59"/>
      <c r="D300" s="28"/>
      <c r="E300" s="28"/>
      <c r="F300" s="28"/>
      <c r="G300" s="35"/>
      <c r="H300" s="35"/>
      <c r="I300" s="28"/>
      <c r="J300" s="28"/>
      <c r="K300" s="14"/>
    </row>
    <row r="301" spans="2:11" s="2" customFormat="1" ht="12.75" x14ac:dyDescent="0.2">
      <c r="B301" s="25"/>
      <c r="C301" s="59"/>
      <c r="D301" s="28"/>
      <c r="E301" s="28"/>
      <c r="F301" s="28"/>
      <c r="G301" s="35"/>
      <c r="H301" s="35"/>
      <c r="I301" s="28"/>
      <c r="J301" s="28"/>
      <c r="K301" s="14"/>
    </row>
    <row r="302" spans="2:11" s="2" customFormat="1" ht="12.75" x14ac:dyDescent="0.2">
      <c r="B302" s="25"/>
      <c r="C302" s="28"/>
      <c r="D302" s="28"/>
      <c r="E302" s="28"/>
      <c r="F302" s="28"/>
      <c r="G302" s="32"/>
      <c r="H302" s="32"/>
      <c r="I302" s="28"/>
      <c r="J302" s="28"/>
      <c r="K302" s="21"/>
    </row>
    <row r="303" spans="2:11" s="2" customFormat="1" ht="12.75" x14ac:dyDescent="0.2">
      <c r="B303" s="28"/>
      <c r="C303" s="28"/>
      <c r="D303" s="28"/>
      <c r="E303" s="28"/>
      <c r="F303" s="28"/>
      <c r="G303" s="28"/>
      <c r="H303" s="28"/>
      <c r="I303" s="28"/>
      <c r="J303" s="28"/>
    </row>
    <row r="304" spans="2:11" s="2" customFormat="1" ht="12.75" x14ac:dyDescent="0.2">
      <c r="B304" s="25" t="s">
        <v>128</v>
      </c>
      <c r="C304" s="28"/>
      <c r="D304" s="28"/>
      <c r="E304" s="28"/>
      <c r="F304" s="28"/>
      <c r="G304" s="28"/>
      <c r="H304" s="28"/>
      <c r="I304" s="28"/>
      <c r="J304" s="28"/>
    </row>
    <row r="305" spans="2:10" s="2" customFormat="1" ht="12.75" x14ac:dyDescent="0.2">
      <c r="B305" s="58" t="s">
        <v>220</v>
      </c>
      <c r="C305" s="28"/>
      <c r="D305" s="28"/>
      <c r="E305" s="28"/>
      <c r="F305" s="28"/>
      <c r="G305" s="25">
        <v>2025</v>
      </c>
      <c r="H305" s="25">
        <v>2024</v>
      </c>
      <c r="I305" s="28"/>
      <c r="J305" s="28"/>
    </row>
    <row r="306" spans="2:10" s="2" customFormat="1" ht="12.75" x14ac:dyDescent="0.2">
      <c r="B306" s="28" t="s">
        <v>221</v>
      </c>
      <c r="C306" s="58"/>
      <c r="D306" s="28"/>
      <c r="E306" s="28"/>
      <c r="F306" s="28"/>
      <c r="G306" s="29">
        <v>199826266</v>
      </c>
      <c r="H306" s="29">
        <v>194452191.80000001</v>
      </c>
      <c r="I306" s="28"/>
      <c r="J306" s="28"/>
    </row>
    <row r="307" spans="2:10" s="2" customFormat="1" ht="12.75" x14ac:dyDescent="0.2">
      <c r="B307" s="28" t="s">
        <v>222</v>
      </c>
      <c r="C307" s="25"/>
      <c r="D307" s="25"/>
      <c r="E307" s="28"/>
      <c r="F307" s="28" t="s">
        <v>111</v>
      </c>
      <c r="G307" s="29">
        <v>3500000</v>
      </c>
      <c r="H307" s="29">
        <v>31012000</v>
      </c>
      <c r="I307" s="28"/>
      <c r="J307" s="28"/>
    </row>
    <row r="308" spans="2:10" s="2" customFormat="1" ht="12.75" x14ac:dyDescent="0.2">
      <c r="B308" s="28" t="s">
        <v>49</v>
      </c>
      <c r="C308" s="28"/>
      <c r="D308" s="28"/>
      <c r="E308" s="28"/>
      <c r="F308" s="28"/>
      <c r="G308" s="29">
        <v>133217508</v>
      </c>
      <c r="H308" s="29">
        <v>129634789.2</v>
      </c>
      <c r="I308" s="28"/>
      <c r="J308" s="28"/>
    </row>
    <row r="309" spans="2:10" s="2" customFormat="1" ht="12.75" x14ac:dyDescent="0.2">
      <c r="B309" s="28" t="s">
        <v>223</v>
      </c>
      <c r="C309" s="28"/>
      <c r="D309" s="59"/>
      <c r="E309" s="59"/>
      <c r="F309" s="59"/>
      <c r="G309" s="29">
        <v>32815.58</v>
      </c>
      <c r="H309" s="28">
        <v>0</v>
      </c>
      <c r="I309" s="28"/>
      <c r="J309" s="28"/>
    </row>
    <row r="310" spans="2:10" s="2" customFormat="1" ht="12.75" x14ac:dyDescent="0.2">
      <c r="B310" s="28" t="s">
        <v>224</v>
      </c>
      <c r="C310" s="28"/>
      <c r="D310" s="59"/>
      <c r="E310" s="59"/>
      <c r="F310" s="59"/>
      <c r="G310" s="29">
        <v>5051.88</v>
      </c>
      <c r="H310" s="28">
        <v>0</v>
      </c>
      <c r="I310" s="28"/>
      <c r="J310" s="28"/>
    </row>
    <row r="311" spans="2:10" s="2" customFormat="1" ht="12.75" x14ac:dyDescent="0.2">
      <c r="B311" s="28" t="s">
        <v>225</v>
      </c>
      <c r="C311" s="28"/>
      <c r="D311" s="59"/>
      <c r="E311" s="59"/>
      <c r="F311" s="59"/>
      <c r="G311" s="29">
        <v>38749</v>
      </c>
      <c r="H311" s="28">
        <v>0</v>
      </c>
      <c r="I311" s="28"/>
      <c r="J311" s="28"/>
    </row>
    <row r="312" spans="2:10" s="2" customFormat="1" ht="12.75" x14ac:dyDescent="0.2">
      <c r="B312" s="28" t="s">
        <v>227</v>
      </c>
      <c r="C312" s="28"/>
      <c r="D312" s="59"/>
      <c r="E312" s="59"/>
      <c r="F312" s="59"/>
      <c r="G312" s="29">
        <v>37170000</v>
      </c>
      <c r="H312" s="28">
        <v>0</v>
      </c>
      <c r="I312" s="28"/>
      <c r="J312" s="28"/>
    </row>
    <row r="313" spans="2:10" s="2" customFormat="1" ht="12.75" x14ac:dyDescent="0.2">
      <c r="B313" s="28" t="s">
        <v>228</v>
      </c>
      <c r="C313" s="28"/>
      <c r="D313" s="59"/>
      <c r="E313" s="59"/>
      <c r="F313" s="59"/>
      <c r="G313" s="29">
        <v>89000000</v>
      </c>
      <c r="H313" s="28"/>
      <c r="I313" s="28"/>
      <c r="J313" s="28"/>
    </row>
    <row r="314" spans="2:10" s="2" customFormat="1" ht="12.75" x14ac:dyDescent="0.2">
      <c r="B314" s="28" t="s">
        <v>227</v>
      </c>
      <c r="C314" s="28"/>
      <c r="D314" s="59"/>
      <c r="E314" s="59"/>
      <c r="F314" s="59"/>
      <c r="G314" s="29">
        <v>89000000</v>
      </c>
      <c r="H314" s="28"/>
      <c r="I314" s="28"/>
      <c r="J314" s="28"/>
    </row>
    <row r="315" spans="2:10" s="2" customFormat="1" ht="12.75" x14ac:dyDescent="0.2">
      <c r="B315" s="59" t="s">
        <v>226</v>
      </c>
      <c r="C315" s="59"/>
      <c r="D315" s="59"/>
      <c r="E315" s="59"/>
      <c r="F315" s="59"/>
      <c r="G315" s="29">
        <v>14329637.050000001</v>
      </c>
      <c r="H315" s="29">
        <v>9588645.0800000001</v>
      </c>
      <c r="I315" s="28"/>
      <c r="J315" s="28"/>
    </row>
    <row r="316" spans="2:10" s="2" customFormat="1" ht="12.75" x14ac:dyDescent="0.2">
      <c r="B316" s="25" t="s">
        <v>9</v>
      </c>
      <c r="C316" s="59"/>
      <c r="D316" s="28"/>
      <c r="E316" s="28"/>
      <c r="F316" s="28"/>
      <c r="G316" s="31">
        <f>SUM(G306:G315)</f>
        <v>566120027.50999999</v>
      </c>
      <c r="H316" s="31">
        <f>SUM(H306:H315)</f>
        <v>364687626.07999998</v>
      </c>
      <c r="I316" s="28"/>
      <c r="J316" s="28"/>
    </row>
    <row r="317" spans="2:10" s="2" customFormat="1" ht="12.75" x14ac:dyDescent="0.2">
      <c r="B317" s="25"/>
      <c r="C317" s="28"/>
      <c r="D317" s="28"/>
      <c r="E317" s="25"/>
      <c r="F317" s="28"/>
      <c r="G317" s="32"/>
      <c r="H317" s="32"/>
      <c r="I317" s="28"/>
      <c r="J317" s="28"/>
    </row>
    <row r="318" spans="2:10" s="2" customFormat="1" ht="12.75" x14ac:dyDescent="0.2">
      <c r="B318" s="25" t="s">
        <v>427</v>
      </c>
      <c r="C318" s="28"/>
      <c r="D318" s="28">
        <v>45400000402</v>
      </c>
      <c r="E318" s="25" t="s">
        <v>428</v>
      </c>
      <c r="F318" s="25"/>
      <c r="G318" s="28"/>
      <c r="H318" s="28"/>
      <c r="I318" s="28"/>
      <c r="J318" s="28"/>
    </row>
    <row r="319" spans="2:10" s="2" customFormat="1" ht="12.75" x14ac:dyDescent="0.2">
      <c r="B319" s="25" t="s">
        <v>429</v>
      </c>
      <c r="C319" s="29">
        <v>3264241.39</v>
      </c>
      <c r="D319" s="111" t="s">
        <v>430</v>
      </c>
      <c r="E319" s="25"/>
      <c r="F319" s="25"/>
      <c r="G319" s="28"/>
      <c r="H319" s="28"/>
      <c r="I319" s="28"/>
      <c r="J319" s="28"/>
    </row>
    <row r="320" spans="2:10" s="2" customFormat="1" ht="12.75" x14ac:dyDescent="0.2">
      <c r="B320" s="25" t="s">
        <v>431</v>
      </c>
      <c r="C320" s="28"/>
      <c r="D320" s="28"/>
      <c r="E320" s="28"/>
      <c r="F320" s="28"/>
      <c r="G320" s="28"/>
      <c r="H320" s="28"/>
      <c r="I320" s="28"/>
      <c r="J320" s="28"/>
    </row>
    <row r="321" spans="2:10" s="2" customFormat="1" ht="12.75" x14ac:dyDescent="0.2">
      <c r="B321" s="25" t="s">
        <v>432</v>
      </c>
      <c r="C321" s="28"/>
      <c r="D321" s="28"/>
      <c r="E321" s="28"/>
      <c r="F321" s="28"/>
      <c r="G321" s="28"/>
      <c r="H321" s="28"/>
      <c r="I321" s="28"/>
      <c r="J321" s="28"/>
    </row>
    <row r="322" spans="2:10" s="2" customFormat="1" ht="12.75" x14ac:dyDescent="0.2">
      <c r="B322" s="25" t="s">
        <v>433</v>
      </c>
      <c r="C322" s="28"/>
      <c r="D322" s="28"/>
      <c r="E322" s="28"/>
      <c r="F322" s="28"/>
      <c r="G322" s="28"/>
      <c r="H322" s="28"/>
      <c r="I322" s="28"/>
      <c r="J322" s="28"/>
    </row>
    <row r="323" spans="2:10" s="2" customFormat="1" ht="12.75" x14ac:dyDescent="0.2">
      <c r="B323" s="25"/>
      <c r="C323" s="28"/>
      <c r="D323" s="28"/>
      <c r="E323" s="28"/>
      <c r="F323" s="28"/>
      <c r="G323" s="28"/>
      <c r="H323" s="28"/>
      <c r="I323" s="28"/>
      <c r="J323" s="28"/>
    </row>
    <row r="324" spans="2:10" s="2" customFormat="1" ht="12.75" x14ac:dyDescent="0.2">
      <c r="B324" s="25"/>
      <c r="C324" s="28"/>
      <c r="D324" s="28"/>
      <c r="E324" s="28"/>
      <c r="F324" s="28"/>
      <c r="G324" s="28"/>
      <c r="H324" s="28"/>
      <c r="I324" s="28"/>
      <c r="J324" s="28"/>
    </row>
    <row r="325" spans="2:10" s="2" customFormat="1" ht="12.75" x14ac:dyDescent="0.2">
      <c r="B325" s="25"/>
      <c r="C325" s="28"/>
      <c r="D325" s="28"/>
      <c r="E325" s="28"/>
      <c r="F325" s="28"/>
      <c r="G325" s="28"/>
      <c r="H325" s="28"/>
      <c r="I325" s="28"/>
      <c r="J325" s="28"/>
    </row>
    <row r="326" spans="2:10" s="2" customFormat="1" ht="12.75" x14ac:dyDescent="0.2">
      <c r="B326" s="25" t="s">
        <v>102</v>
      </c>
      <c r="C326" s="28"/>
      <c r="D326" s="28"/>
      <c r="E326" s="28"/>
      <c r="F326" s="28"/>
      <c r="G326" s="28"/>
      <c r="H326" s="28"/>
      <c r="I326" s="28"/>
      <c r="J326" s="28"/>
    </row>
    <row r="327" spans="2:10" s="2" customFormat="1" ht="12.75" x14ac:dyDescent="0.2">
      <c r="B327" s="58" t="s">
        <v>424</v>
      </c>
      <c r="D327" s="28"/>
      <c r="E327" s="28"/>
      <c r="F327" s="28"/>
      <c r="G327" s="25">
        <v>2025</v>
      </c>
      <c r="H327" s="25">
        <v>2024</v>
      </c>
      <c r="I327" s="28"/>
      <c r="J327" s="28"/>
    </row>
    <row r="328" spans="2:10" s="2" customFormat="1" ht="1.5" customHeight="1" x14ac:dyDescent="0.2">
      <c r="B328" s="28"/>
      <c r="C328" s="59"/>
      <c r="D328" s="28"/>
      <c r="E328" s="28"/>
      <c r="F328" s="28"/>
      <c r="G328" s="28"/>
      <c r="H328" s="28"/>
      <c r="I328" s="28"/>
      <c r="J328" s="28"/>
    </row>
    <row r="329" spans="2:10" s="2" customFormat="1" ht="12.75" x14ac:dyDescent="0.2">
      <c r="B329" s="28" t="s">
        <v>232</v>
      </c>
      <c r="C329" s="28"/>
      <c r="D329" s="28"/>
      <c r="E329" s="28"/>
      <c r="F329" s="28"/>
      <c r="G329" s="29">
        <v>26778404.399999999</v>
      </c>
      <c r="H329" s="29">
        <v>3640927.6</v>
      </c>
      <c r="I329" s="28"/>
      <c r="J329" s="28"/>
    </row>
    <row r="330" spans="2:10" s="2" customFormat="1" ht="12.75" x14ac:dyDescent="0.2">
      <c r="B330" s="28" t="s">
        <v>231</v>
      </c>
      <c r="C330" s="28"/>
      <c r="D330" s="28" t="s">
        <v>233</v>
      </c>
      <c r="E330" s="28"/>
      <c r="F330" s="28"/>
      <c r="G330" s="29">
        <v>2060235</v>
      </c>
      <c r="H330" s="29">
        <v>1941562</v>
      </c>
      <c r="I330" s="28"/>
      <c r="J330" s="28"/>
    </row>
    <row r="331" spans="2:10" s="2" customFormat="1" ht="12.75" x14ac:dyDescent="0.2">
      <c r="B331" s="28" t="s">
        <v>234</v>
      </c>
      <c r="C331" s="28"/>
      <c r="D331" s="28"/>
      <c r="E331" s="28"/>
      <c r="F331" s="28"/>
      <c r="G331" s="29">
        <v>845021</v>
      </c>
      <c r="H331" s="29">
        <v>466551.56</v>
      </c>
      <c r="I331" s="28"/>
      <c r="J331" s="28"/>
    </row>
    <row r="332" spans="2:10" s="2" customFormat="1" ht="12.75" x14ac:dyDescent="0.2">
      <c r="B332" s="28" t="s">
        <v>235</v>
      </c>
      <c r="C332" s="28"/>
      <c r="D332" s="28"/>
      <c r="E332" s="28"/>
      <c r="F332" s="28"/>
      <c r="G332" s="29">
        <v>946160</v>
      </c>
      <c r="H332" s="29">
        <v>105200</v>
      </c>
      <c r="I332" s="28"/>
      <c r="J332" s="28"/>
    </row>
    <row r="333" spans="2:10" s="2" customFormat="1" ht="12.75" x14ac:dyDescent="0.2">
      <c r="B333" s="28" t="s">
        <v>237</v>
      </c>
      <c r="C333" s="28"/>
      <c r="D333" s="28"/>
      <c r="E333" s="28"/>
      <c r="F333" s="28"/>
      <c r="G333" s="33">
        <v>0</v>
      </c>
      <c r="H333" s="33">
        <v>1450000</v>
      </c>
      <c r="I333" s="28"/>
      <c r="J333" s="28"/>
    </row>
    <row r="334" spans="2:10" s="2" customFormat="1" ht="12.75" x14ac:dyDescent="0.2">
      <c r="B334" s="28" t="s">
        <v>236</v>
      </c>
      <c r="C334" s="28"/>
      <c r="D334" s="28"/>
      <c r="E334" s="28"/>
      <c r="F334" s="28"/>
      <c r="G334" s="33">
        <v>523729.68</v>
      </c>
      <c r="H334" s="33"/>
      <c r="I334" s="28"/>
      <c r="J334" s="28"/>
    </row>
    <row r="335" spans="2:10" s="2" customFormat="1" ht="12.75" x14ac:dyDescent="0.2">
      <c r="B335" s="28" t="s">
        <v>238</v>
      </c>
      <c r="C335" s="28"/>
      <c r="D335" s="28"/>
      <c r="E335" s="28"/>
      <c r="F335" s="28"/>
      <c r="G335" s="30">
        <v>0</v>
      </c>
      <c r="H335" s="30">
        <v>98176.93</v>
      </c>
      <c r="I335" s="28"/>
      <c r="J335" s="28"/>
    </row>
    <row r="336" spans="2:10" s="2" customFormat="1" ht="12.75" x14ac:dyDescent="0.2">
      <c r="B336" s="25" t="s">
        <v>9</v>
      </c>
      <c r="C336" s="28"/>
      <c r="D336" s="28"/>
      <c r="E336" s="28"/>
      <c r="F336" s="28"/>
      <c r="G336" s="31">
        <f>SUM(G329:G335)</f>
        <v>31153550.079999998</v>
      </c>
      <c r="H336" s="31">
        <f>SUM(H329:H335)</f>
        <v>7702418.0899999989</v>
      </c>
      <c r="I336" s="28"/>
      <c r="J336" s="28"/>
    </row>
    <row r="337" spans="1:21" s="2" customFormat="1" ht="12.75" x14ac:dyDescent="0.2">
      <c r="B337" s="25"/>
      <c r="C337" s="28"/>
      <c r="D337" s="28"/>
      <c r="E337" s="28"/>
      <c r="F337" s="28"/>
      <c r="G337" s="32"/>
      <c r="H337" s="32"/>
      <c r="I337" s="28"/>
      <c r="J337" s="28"/>
    </row>
    <row r="338" spans="1:21" s="2" customFormat="1" ht="12.75" x14ac:dyDescent="0.2">
      <c r="B338" s="25"/>
      <c r="C338" s="28"/>
      <c r="D338" s="28"/>
      <c r="E338" s="28"/>
      <c r="F338" s="28"/>
      <c r="G338" s="32"/>
      <c r="H338" s="32"/>
      <c r="I338" s="28"/>
      <c r="J338" s="28"/>
    </row>
    <row r="339" spans="1:21" s="2" customFormat="1" ht="12.75" x14ac:dyDescent="0.2">
      <c r="B339" s="25" t="s">
        <v>119</v>
      </c>
      <c r="C339" s="28"/>
      <c r="D339" s="28"/>
      <c r="E339" s="28"/>
      <c r="F339" s="28"/>
      <c r="G339" s="28"/>
      <c r="H339" s="28"/>
      <c r="I339" s="28"/>
      <c r="J339" s="28"/>
    </row>
    <row r="340" spans="1:21" s="2" customFormat="1" ht="12.75" x14ac:dyDescent="0.2">
      <c r="B340" s="25" t="s">
        <v>117</v>
      </c>
      <c r="C340" s="28" t="s">
        <v>120</v>
      </c>
      <c r="D340" s="28"/>
      <c r="E340" s="28"/>
      <c r="F340" s="28"/>
      <c r="G340" s="36">
        <v>2025</v>
      </c>
      <c r="H340" s="36">
        <v>2024</v>
      </c>
      <c r="I340" s="28"/>
      <c r="J340" s="28"/>
    </row>
    <row r="341" spans="1:21" s="2" customFormat="1" ht="12.75" x14ac:dyDescent="0.2">
      <c r="B341" s="28" t="s">
        <v>118</v>
      </c>
      <c r="C341" s="28"/>
      <c r="D341" s="28"/>
      <c r="E341" s="25" t="s">
        <v>145</v>
      </c>
      <c r="F341" s="25"/>
      <c r="G341" s="42">
        <v>9148024</v>
      </c>
      <c r="H341" s="42">
        <v>6899800</v>
      </c>
      <c r="I341" s="29"/>
      <c r="J341" s="28"/>
    </row>
    <row r="342" spans="1:21" s="2" customFormat="1" ht="12.75" x14ac:dyDescent="0.2">
      <c r="B342" s="25"/>
      <c r="C342" s="28"/>
      <c r="D342" s="28"/>
      <c r="E342" s="28"/>
      <c r="F342" s="28"/>
      <c r="G342" s="32"/>
      <c r="H342" s="32"/>
      <c r="I342" s="29"/>
      <c r="J342" s="28"/>
    </row>
    <row r="343" spans="1:21" s="2" customFormat="1" ht="12.75" x14ac:dyDescent="0.2">
      <c r="B343" s="25" t="s">
        <v>121</v>
      </c>
      <c r="C343" s="28"/>
      <c r="D343" s="28"/>
      <c r="E343" s="28"/>
      <c r="F343" s="28"/>
      <c r="G343" s="36">
        <v>2025</v>
      </c>
      <c r="H343" s="36">
        <v>2024</v>
      </c>
      <c r="I343" s="28"/>
      <c r="J343" s="28"/>
    </row>
    <row r="344" spans="1:21" s="2" customFormat="1" ht="12.75" x14ac:dyDescent="0.2">
      <c r="B344" s="28" t="s">
        <v>123</v>
      </c>
      <c r="C344" s="28" t="s">
        <v>122</v>
      </c>
      <c r="D344" s="28"/>
      <c r="E344" s="28"/>
      <c r="F344" s="28"/>
      <c r="G344" s="42">
        <v>42155815.219999999</v>
      </c>
      <c r="H344" s="42">
        <v>57493968.439999998</v>
      </c>
      <c r="I344" s="28"/>
      <c r="J344" s="28"/>
    </row>
    <row r="345" spans="1:21" s="2" customFormat="1" ht="12.75" x14ac:dyDescent="0.2">
      <c r="B345" s="28"/>
      <c r="C345" s="28"/>
      <c r="D345" s="28"/>
      <c r="E345" s="28"/>
      <c r="F345" s="28"/>
      <c r="G345" s="28"/>
      <c r="H345" s="28"/>
      <c r="I345" s="28"/>
      <c r="J345" s="28"/>
    </row>
    <row r="346" spans="1:21" s="2" customFormat="1" ht="11.25" customHeight="1" x14ac:dyDescent="0.2">
      <c r="B346" s="25" t="s">
        <v>413</v>
      </c>
      <c r="C346" s="28"/>
      <c r="D346" s="28"/>
      <c r="E346" s="28"/>
      <c r="F346" s="28"/>
      <c r="G346" s="28"/>
      <c r="H346" s="28"/>
      <c r="I346" s="63"/>
      <c r="J346" s="63"/>
      <c r="K346" s="13"/>
      <c r="L346" s="17"/>
      <c r="M346" s="16"/>
      <c r="N346" s="16"/>
      <c r="O346" s="17">
        <v>120080240.93000001</v>
      </c>
      <c r="P346" s="16"/>
      <c r="Q346" s="16"/>
      <c r="R346" s="16"/>
      <c r="S346" s="16"/>
      <c r="T346" s="16"/>
      <c r="U346" s="16"/>
    </row>
    <row r="347" spans="1:21" s="11" customFormat="1" ht="12" customHeight="1" x14ac:dyDescent="0.2">
      <c r="A347" s="2"/>
      <c r="B347" s="62" t="s">
        <v>61</v>
      </c>
      <c r="C347" s="28"/>
      <c r="D347" s="63"/>
      <c r="E347" s="63"/>
      <c r="F347" s="63"/>
      <c r="G347" s="64">
        <v>2025</v>
      </c>
      <c r="H347" s="64">
        <v>2024</v>
      </c>
      <c r="I347" s="63"/>
      <c r="J347" s="67"/>
      <c r="K347" s="12"/>
      <c r="L347" s="17"/>
      <c r="M347" s="17">
        <v>102508754.84</v>
      </c>
      <c r="N347" s="16"/>
      <c r="O347" s="17">
        <v>2212104.35</v>
      </c>
      <c r="P347" s="16"/>
      <c r="Q347" s="16"/>
      <c r="R347" s="16"/>
      <c r="S347" s="16"/>
      <c r="T347" s="16"/>
      <c r="U347" s="16"/>
    </row>
    <row r="348" spans="1:21" s="11" customFormat="1" ht="12.75" x14ac:dyDescent="0.2">
      <c r="B348" s="54" t="s">
        <v>51</v>
      </c>
      <c r="C348" s="63"/>
      <c r="D348" s="63"/>
      <c r="E348" s="63"/>
      <c r="F348" s="63"/>
      <c r="G348" s="65">
        <v>131905835.06999999</v>
      </c>
      <c r="H348" s="65">
        <v>122292345.28</v>
      </c>
      <c r="I348" s="63"/>
      <c r="J348" s="67"/>
      <c r="K348" s="12"/>
      <c r="L348" s="17"/>
      <c r="M348" s="17">
        <v>2203520.2799999998</v>
      </c>
      <c r="N348" s="16"/>
      <c r="O348" s="22">
        <f>SUM(O346:O347)</f>
        <v>122292345.28</v>
      </c>
      <c r="P348" s="16"/>
      <c r="Q348" s="16"/>
      <c r="R348" s="16"/>
      <c r="S348" s="16"/>
      <c r="T348" s="16"/>
      <c r="U348" s="16"/>
    </row>
    <row r="349" spans="1:21" s="11" customFormat="1" ht="12.75" x14ac:dyDescent="0.2">
      <c r="B349" s="54" t="s">
        <v>52</v>
      </c>
      <c r="C349" s="63"/>
      <c r="D349" s="63"/>
      <c r="E349" s="63"/>
      <c r="F349" s="63"/>
      <c r="G349" s="66">
        <v>135252.49</v>
      </c>
      <c r="H349" s="67">
        <v>396159.65</v>
      </c>
      <c r="I349" s="63"/>
      <c r="J349" s="65"/>
      <c r="K349" s="12"/>
      <c r="L349" s="17"/>
      <c r="M349" s="17">
        <f>SUM(M347:M348)</f>
        <v>104712275.12</v>
      </c>
      <c r="N349" s="16"/>
      <c r="O349" s="16"/>
      <c r="P349" s="16"/>
      <c r="Q349" s="16"/>
      <c r="R349" s="16"/>
      <c r="S349" s="16"/>
      <c r="T349" s="16"/>
      <c r="U349" s="16"/>
    </row>
    <row r="350" spans="1:21" s="11" customFormat="1" ht="12.75" x14ac:dyDescent="0.2">
      <c r="B350" s="54" t="s">
        <v>59</v>
      </c>
      <c r="C350" s="63"/>
      <c r="D350" s="63"/>
      <c r="E350" s="63"/>
      <c r="F350" s="63"/>
      <c r="G350" s="68">
        <v>1665000</v>
      </c>
      <c r="H350" s="51">
        <v>3105410.99</v>
      </c>
      <c r="I350" s="63"/>
      <c r="J350" s="63"/>
      <c r="K350" s="12"/>
      <c r="L350" s="17"/>
      <c r="M350" s="17"/>
      <c r="N350" s="16"/>
      <c r="O350" s="16"/>
      <c r="P350" s="16"/>
      <c r="Q350" s="16"/>
      <c r="R350" s="16"/>
      <c r="S350" s="16"/>
      <c r="T350" s="16"/>
      <c r="U350" s="16"/>
    </row>
    <row r="351" spans="1:21" s="11" customFormat="1" ht="12.75" x14ac:dyDescent="0.2">
      <c r="B351" s="54" t="s">
        <v>53</v>
      </c>
      <c r="C351" s="63"/>
      <c r="D351" s="63"/>
      <c r="E351" s="63"/>
      <c r="F351" s="63"/>
      <c r="G351" s="67">
        <v>42000</v>
      </c>
      <c r="H351" s="67">
        <v>1090794.94</v>
      </c>
      <c r="I351" s="63"/>
      <c r="J351" s="63"/>
      <c r="K351" s="17"/>
      <c r="L351" s="17"/>
      <c r="M351" s="16"/>
      <c r="N351" s="16"/>
      <c r="O351" s="17">
        <v>7314283.0999999996</v>
      </c>
      <c r="P351" s="16"/>
      <c r="Q351" s="16"/>
      <c r="R351" s="16"/>
      <c r="S351" s="16"/>
      <c r="T351" s="16"/>
      <c r="U351" s="16"/>
    </row>
    <row r="352" spans="1:21" s="11" customFormat="1" ht="12.75" x14ac:dyDescent="0.2">
      <c r="B352" s="54" t="s">
        <v>54</v>
      </c>
      <c r="C352" s="63"/>
      <c r="D352" s="63"/>
      <c r="E352" s="63"/>
      <c r="F352" s="63"/>
      <c r="G352" s="67">
        <v>1604000</v>
      </c>
      <c r="H352" s="67">
        <v>2674000</v>
      </c>
      <c r="I352" s="63"/>
      <c r="J352" s="67"/>
      <c r="K352" s="17"/>
      <c r="L352" s="17"/>
      <c r="M352" s="16"/>
      <c r="N352" s="16"/>
      <c r="O352" s="3">
        <v>49335</v>
      </c>
      <c r="P352" s="16"/>
      <c r="Q352" s="16"/>
      <c r="R352" s="16"/>
      <c r="S352" s="16"/>
      <c r="T352" s="16"/>
      <c r="U352" s="16"/>
    </row>
    <row r="353" spans="1:20" s="2" customFormat="1" ht="12.75" x14ac:dyDescent="0.2">
      <c r="A353" s="11"/>
      <c r="B353" s="54" t="s">
        <v>103</v>
      </c>
      <c r="C353" s="63"/>
      <c r="D353" s="63"/>
      <c r="E353" s="63"/>
      <c r="F353" s="63"/>
      <c r="G353" s="29">
        <v>10517272.75</v>
      </c>
      <c r="H353" s="29">
        <v>9999511.4700000007</v>
      </c>
      <c r="I353" s="28"/>
      <c r="J353" s="29"/>
      <c r="K353" s="10"/>
      <c r="L353" s="13"/>
      <c r="M353" s="12"/>
      <c r="N353" s="12"/>
      <c r="O353" s="10">
        <f>SUM(O351:O352)</f>
        <v>7363618.0999999996</v>
      </c>
      <c r="P353" s="12"/>
      <c r="Q353" s="12"/>
      <c r="R353" s="12"/>
      <c r="S353" s="12"/>
      <c r="T353" s="12"/>
    </row>
    <row r="354" spans="1:20" s="2" customFormat="1" ht="12.75" x14ac:dyDescent="0.2">
      <c r="B354" s="63" t="s">
        <v>55</v>
      </c>
      <c r="C354" s="63"/>
      <c r="D354" s="63"/>
      <c r="E354" s="63" t="s">
        <v>146</v>
      </c>
      <c r="F354" s="63"/>
      <c r="G354" s="67">
        <v>6604961.71</v>
      </c>
      <c r="H354" s="67">
        <v>7363618.0999999996</v>
      </c>
      <c r="I354" s="28"/>
      <c r="J354" s="39"/>
      <c r="K354" s="10"/>
      <c r="L354" s="3"/>
    </row>
    <row r="355" spans="1:20" s="2" customFormat="1" ht="12.75" x14ac:dyDescent="0.2">
      <c r="B355" s="63" t="s">
        <v>206</v>
      </c>
      <c r="C355" s="63"/>
      <c r="D355" s="63"/>
      <c r="E355" s="63"/>
      <c r="F355" s="63"/>
      <c r="G355" s="67">
        <v>912000</v>
      </c>
      <c r="H355" s="67">
        <v>0</v>
      </c>
      <c r="I355" s="28"/>
      <c r="J355" s="39"/>
      <c r="K355" s="10"/>
      <c r="L355" s="3"/>
    </row>
    <row r="356" spans="1:20" s="2" customFormat="1" ht="12.75" x14ac:dyDescent="0.2">
      <c r="B356" s="28" t="s">
        <v>56</v>
      </c>
      <c r="C356" s="63"/>
      <c r="D356" s="28"/>
      <c r="E356" s="28"/>
      <c r="F356" s="28"/>
      <c r="G356" s="29">
        <v>9191623.3699999992</v>
      </c>
      <c r="H356" s="29">
        <v>9686514.3800000008</v>
      </c>
      <c r="I356" s="59"/>
      <c r="J356" s="28"/>
      <c r="L356" s="3"/>
      <c r="O356" s="3">
        <v>546500</v>
      </c>
    </row>
    <row r="357" spans="1:20" s="2" customFormat="1" ht="12.75" x14ac:dyDescent="0.2">
      <c r="B357" s="28" t="s">
        <v>57</v>
      </c>
      <c r="C357" s="28"/>
      <c r="D357" s="28"/>
      <c r="E357" s="28"/>
      <c r="F357" s="28"/>
      <c r="G357" s="29">
        <v>8976103.8499999996</v>
      </c>
      <c r="H357" s="29">
        <v>7388338.3300000001</v>
      </c>
      <c r="I357" s="28"/>
      <c r="J357" s="29"/>
      <c r="L357" s="3"/>
      <c r="O357" s="3">
        <v>2558910.9900000002</v>
      </c>
    </row>
    <row r="358" spans="1:20" s="2" customFormat="1" ht="12.75" x14ac:dyDescent="0.2">
      <c r="B358" s="28" t="s">
        <v>58</v>
      </c>
      <c r="C358" s="28"/>
      <c r="D358" s="28"/>
      <c r="E358" s="28"/>
      <c r="F358" s="28"/>
      <c r="G358" s="29">
        <v>1464095.49</v>
      </c>
      <c r="H358" s="29">
        <v>1182848.8</v>
      </c>
      <c r="I358" s="28"/>
      <c r="J358" s="29"/>
      <c r="L358" s="9"/>
      <c r="O358" s="10">
        <f>SUM(O356:O357)</f>
        <v>3105410.99</v>
      </c>
    </row>
    <row r="359" spans="1:20" s="2" customFormat="1" ht="12.75" x14ac:dyDescent="0.2">
      <c r="B359" s="28" t="s">
        <v>130</v>
      </c>
      <c r="C359" s="28"/>
      <c r="D359" s="28"/>
      <c r="E359" s="28"/>
      <c r="F359" s="28"/>
      <c r="G359" s="30">
        <v>311225.48</v>
      </c>
      <c r="H359" s="30">
        <v>413451.97</v>
      </c>
      <c r="I359" s="28"/>
      <c r="J359" s="39"/>
    </row>
    <row r="360" spans="1:20" s="2" customFormat="1" ht="12.75" x14ac:dyDescent="0.2">
      <c r="B360" s="25" t="s">
        <v>9</v>
      </c>
      <c r="C360" s="28"/>
      <c r="D360" s="28"/>
      <c r="E360" s="28"/>
      <c r="F360" s="28"/>
      <c r="G360" s="42">
        <f>SUM(G348:G359)</f>
        <v>173329370.21000001</v>
      </c>
      <c r="H360" s="42">
        <f>SUM(H348:H359)</f>
        <v>165592993.91000003</v>
      </c>
      <c r="I360" s="28"/>
      <c r="J360" s="28"/>
    </row>
    <row r="361" spans="1:20" s="2" customFormat="1" ht="12.75" x14ac:dyDescent="0.2">
      <c r="B361" s="25"/>
      <c r="C361" s="28"/>
      <c r="D361" s="28"/>
      <c r="E361" s="28"/>
      <c r="F361" s="28"/>
      <c r="G361" s="32"/>
      <c r="H361" s="38"/>
      <c r="I361" s="28"/>
      <c r="J361" s="28"/>
    </row>
    <row r="362" spans="1:20" s="2" customFormat="1" ht="12.75" x14ac:dyDescent="0.2">
      <c r="B362" s="25"/>
      <c r="C362" s="28"/>
      <c r="D362" s="28"/>
      <c r="E362" s="28"/>
      <c r="F362" s="28"/>
      <c r="G362" s="32"/>
      <c r="H362" s="38"/>
      <c r="I362" s="28"/>
      <c r="J362" s="28"/>
    </row>
    <row r="363" spans="1:20" s="2" customFormat="1" ht="12.75" x14ac:dyDescent="0.2">
      <c r="B363" s="25"/>
      <c r="C363" s="28"/>
      <c r="D363" s="28"/>
      <c r="E363" s="28"/>
      <c r="F363" s="28"/>
      <c r="G363" s="32"/>
      <c r="H363" s="38"/>
      <c r="I363" s="28"/>
      <c r="J363" s="28"/>
    </row>
    <row r="364" spans="1:20" s="2" customFormat="1" ht="12.75" x14ac:dyDescent="0.2">
      <c r="B364" s="25"/>
      <c r="C364" s="28"/>
      <c r="D364" s="28"/>
      <c r="E364" s="28"/>
      <c r="F364" s="28"/>
      <c r="G364" s="32"/>
      <c r="H364" s="38"/>
      <c r="I364" s="28"/>
      <c r="J364" s="28"/>
    </row>
    <row r="365" spans="1:20" s="2" customFormat="1" ht="12.75" x14ac:dyDescent="0.2">
      <c r="B365" s="25"/>
      <c r="C365" s="28"/>
      <c r="D365" s="28"/>
      <c r="E365" s="28"/>
      <c r="F365" s="28"/>
      <c r="G365" s="32"/>
      <c r="H365" s="38"/>
      <c r="I365" s="28"/>
      <c r="J365" s="28"/>
    </row>
    <row r="366" spans="1:20" s="2" customFormat="1" ht="12.75" x14ac:dyDescent="0.2">
      <c r="B366" s="25"/>
      <c r="C366" s="28"/>
      <c r="D366" s="28"/>
      <c r="E366" s="28"/>
      <c r="F366" s="28"/>
      <c r="G366" s="32"/>
      <c r="H366" s="38"/>
      <c r="I366" s="28"/>
      <c r="J366" s="28"/>
    </row>
    <row r="367" spans="1:20" s="2" customFormat="1" ht="12.75" x14ac:dyDescent="0.2">
      <c r="B367" s="25"/>
      <c r="C367" s="28"/>
      <c r="D367" s="28"/>
      <c r="E367" s="28"/>
      <c r="F367" s="28"/>
      <c r="G367" s="32"/>
      <c r="H367" s="38"/>
      <c r="I367" s="28"/>
      <c r="J367" s="28"/>
    </row>
    <row r="368" spans="1:20" s="2" customFormat="1" ht="12.75" x14ac:dyDescent="0.2">
      <c r="B368" s="25" t="s">
        <v>48</v>
      </c>
      <c r="C368" s="28"/>
      <c r="D368" s="28"/>
      <c r="E368" s="28"/>
      <c r="F368" s="28"/>
      <c r="G368" s="32"/>
      <c r="H368" s="38"/>
      <c r="I368" s="58"/>
      <c r="J368" s="28"/>
    </row>
    <row r="369" spans="2:13" s="2" customFormat="1" ht="12.75" x14ac:dyDescent="0.2">
      <c r="B369" s="58" t="s">
        <v>148</v>
      </c>
      <c r="C369" s="28"/>
      <c r="D369" s="25"/>
      <c r="E369" s="25"/>
      <c r="F369" s="28"/>
      <c r="G369" s="25">
        <v>2025</v>
      </c>
      <c r="H369" s="25">
        <v>2024</v>
      </c>
      <c r="I369" s="38"/>
      <c r="J369" s="28"/>
    </row>
    <row r="370" spans="2:13" s="2" customFormat="1" ht="12.75" x14ac:dyDescent="0.2">
      <c r="B370" s="28" t="s">
        <v>60</v>
      </c>
      <c r="C370" s="28"/>
      <c r="D370" s="28"/>
      <c r="E370" s="28"/>
      <c r="F370" s="28"/>
      <c r="G370" s="29">
        <v>9622905.7699999996</v>
      </c>
      <c r="H370" s="29">
        <v>10164945.220000001</v>
      </c>
      <c r="I370" s="38"/>
      <c r="J370" s="29"/>
      <c r="K370" s="3"/>
    </row>
    <row r="371" spans="2:13" s="2" customFormat="1" ht="12.75" x14ac:dyDescent="0.2">
      <c r="B371" s="28" t="s">
        <v>104</v>
      </c>
      <c r="C371" s="28"/>
      <c r="D371" s="28"/>
      <c r="E371" s="28"/>
      <c r="F371" s="28"/>
      <c r="G371" s="29">
        <v>1158505.52</v>
      </c>
      <c r="H371" s="29">
        <v>1290500</v>
      </c>
      <c r="I371" s="29"/>
      <c r="J371" s="29"/>
      <c r="K371" s="3"/>
    </row>
    <row r="372" spans="2:13" s="2" customFormat="1" ht="12.75" x14ac:dyDescent="0.2">
      <c r="B372" s="28" t="s">
        <v>124</v>
      </c>
      <c r="C372" s="28"/>
      <c r="D372" s="28"/>
      <c r="E372" s="28"/>
      <c r="F372" s="28"/>
      <c r="G372" s="29">
        <v>3417305.6</v>
      </c>
      <c r="H372" s="29">
        <v>4289075.42</v>
      </c>
      <c r="I372" s="38"/>
      <c r="J372" s="39"/>
      <c r="K372" s="10"/>
    </row>
    <row r="373" spans="2:13" s="2" customFormat="1" ht="12.75" x14ac:dyDescent="0.2">
      <c r="B373" s="28" t="s">
        <v>131</v>
      </c>
      <c r="C373" s="28"/>
      <c r="D373" s="28"/>
      <c r="E373" s="28"/>
      <c r="F373" s="28"/>
      <c r="G373" s="29">
        <v>116800</v>
      </c>
      <c r="H373" s="29">
        <v>140600</v>
      </c>
      <c r="I373" s="26"/>
      <c r="J373" s="28"/>
    </row>
    <row r="374" spans="2:13" s="2" customFormat="1" ht="12.75" x14ac:dyDescent="0.2">
      <c r="B374" s="25" t="s">
        <v>9</v>
      </c>
      <c r="C374" s="28"/>
      <c r="D374" s="28"/>
      <c r="E374" s="28"/>
      <c r="F374" s="28"/>
      <c r="G374" s="42">
        <f>SUM(G370:G373)</f>
        <v>14315516.889999999</v>
      </c>
      <c r="H374" s="42">
        <f>SUM(H370:H373)</f>
        <v>15885120.640000001</v>
      </c>
      <c r="I374" s="28"/>
      <c r="J374" s="28"/>
    </row>
    <row r="375" spans="2:13" s="2" customFormat="1" ht="12.75" x14ac:dyDescent="0.2">
      <c r="B375" s="25"/>
      <c r="C375" s="28"/>
      <c r="D375" s="28"/>
      <c r="E375" s="28"/>
      <c r="F375" s="28"/>
      <c r="G375" s="32"/>
      <c r="H375" s="38"/>
      <c r="I375" s="28"/>
      <c r="J375" s="28"/>
    </row>
    <row r="376" spans="2:13" s="2" customFormat="1" ht="12.75" x14ac:dyDescent="0.2">
      <c r="B376" s="25" t="s">
        <v>105</v>
      </c>
      <c r="C376" s="28"/>
      <c r="D376" s="28"/>
      <c r="E376" s="28"/>
      <c r="F376" s="28"/>
      <c r="G376" s="28"/>
      <c r="H376" s="38"/>
      <c r="I376" s="28"/>
      <c r="J376" s="28"/>
      <c r="K376" s="14"/>
      <c r="L376" s="3"/>
    </row>
    <row r="377" spans="2:13" s="2" customFormat="1" ht="12.75" x14ac:dyDescent="0.2">
      <c r="B377" s="58" t="s">
        <v>149</v>
      </c>
      <c r="C377" s="28"/>
      <c r="D377" s="58"/>
      <c r="E377" s="58"/>
      <c r="F377" s="58"/>
      <c r="G377" s="25">
        <v>2025</v>
      </c>
      <c r="H377" s="25">
        <v>2024</v>
      </c>
      <c r="I377" s="28"/>
      <c r="J377" s="29"/>
      <c r="K377" s="8"/>
      <c r="L377" s="3"/>
      <c r="M377" s="14"/>
    </row>
    <row r="378" spans="2:13" s="2" customFormat="1" ht="12.75" x14ac:dyDescent="0.2">
      <c r="B378" s="28" t="s">
        <v>62</v>
      </c>
      <c r="C378" s="58"/>
      <c r="D378" s="28"/>
      <c r="E378" s="28"/>
      <c r="F378" s="28"/>
      <c r="G378" s="29">
        <v>6530072.9199999999</v>
      </c>
      <c r="H378" s="29">
        <v>5042421.95</v>
      </c>
      <c r="I378" s="28"/>
      <c r="J378" s="29"/>
      <c r="K378" s="8"/>
      <c r="L378" s="3"/>
      <c r="M378" s="8"/>
    </row>
    <row r="379" spans="2:13" s="2" customFormat="1" ht="12.75" x14ac:dyDescent="0.2">
      <c r="B379" s="28" t="s">
        <v>207</v>
      </c>
      <c r="C379" s="58"/>
      <c r="D379" s="28"/>
      <c r="E379" s="28"/>
      <c r="F379" s="28"/>
      <c r="G379" s="29">
        <v>85904</v>
      </c>
      <c r="H379" s="29">
        <v>0</v>
      </c>
      <c r="I379" s="28"/>
      <c r="J379" s="29"/>
      <c r="K379" s="8"/>
      <c r="L379" s="3"/>
      <c r="M379" s="8"/>
    </row>
    <row r="380" spans="2:13" s="2" customFormat="1" ht="12.75" x14ac:dyDescent="0.2">
      <c r="B380" s="28" t="s">
        <v>208</v>
      </c>
      <c r="C380" s="58"/>
      <c r="D380" s="28"/>
      <c r="E380" s="28"/>
      <c r="F380" s="28"/>
      <c r="G380" s="29">
        <v>111930</v>
      </c>
      <c r="H380" s="29">
        <v>0</v>
      </c>
      <c r="I380" s="28"/>
      <c r="J380" s="29"/>
      <c r="K380" s="8"/>
      <c r="L380" s="3"/>
      <c r="M380" s="8"/>
    </row>
    <row r="381" spans="2:13" s="2" customFormat="1" ht="12.75" x14ac:dyDescent="0.2">
      <c r="B381" s="28" t="s">
        <v>209</v>
      </c>
      <c r="C381" s="28"/>
      <c r="D381" s="28"/>
      <c r="E381" s="28"/>
      <c r="F381" s="28"/>
      <c r="G381" s="29">
        <v>11980</v>
      </c>
      <c r="H381" s="29">
        <v>0</v>
      </c>
      <c r="I381" s="28"/>
      <c r="J381" s="39"/>
      <c r="K381" s="20"/>
      <c r="L381" s="3"/>
      <c r="M381" s="8"/>
    </row>
    <row r="382" spans="2:13" s="2" customFormat="1" ht="12.75" x14ac:dyDescent="0.2">
      <c r="B382" s="28" t="s">
        <v>63</v>
      </c>
      <c r="C382" s="28"/>
      <c r="D382" s="28"/>
      <c r="E382" s="28"/>
      <c r="F382" s="28"/>
      <c r="G382" s="29">
        <v>307950.07</v>
      </c>
      <c r="H382" s="29">
        <v>225000</v>
      </c>
      <c r="I382" s="28"/>
      <c r="J382" s="28"/>
      <c r="K382" s="14"/>
      <c r="L382" s="3"/>
      <c r="M382" s="8"/>
    </row>
    <row r="383" spans="2:13" s="2" customFormat="1" ht="12.75" x14ac:dyDescent="0.2">
      <c r="B383" s="28" t="s">
        <v>64</v>
      </c>
      <c r="C383" s="28"/>
      <c r="D383" s="28"/>
      <c r="E383" s="28"/>
      <c r="F383" s="28"/>
      <c r="G383" s="29">
        <v>355422.2</v>
      </c>
      <c r="H383" s="29">
        <v>215680.8</v>
      </c>
      <c r="I383" s="28"/>
      <c r="J383" s="28"/>
      <c r="K383" s="14"/>
      <c r="L383" s="3"/>
      <c r="M383" s="8"/>
    </row>
    <row r="384" spans="2:13" s="2" customFormat="1" ht="12.75" x14ac:dyDescent="0.2">
      <c r="B384" s="28" t="s">
        <v>210</v>
      </c>
      <c r="C384" s="28"/>
      <c r="D384" s="28"/>
      <c r="E384" s="28"/>
      <c r="F384" s="28"/>
      <c r="G384" s="29">
        <v>69070</v>
      </c>
      <c r="H384" s="29">
        <v>0</v>
      </c>
      <c r="I384" s="28"/>
      <c r="J384" s="29"/>
      <c r="K384" s="8"/>
      <c r="L384" s="3"/>
      <c r="M384" s="8"/>
    </row>
    <row r="385" spans="2:13" s="2" customFormat="1" ht="12.75" x14ac:dyDescent="0.2">
      <c r="B385" s="28" t="s">
        <v>70</v>
      </c>
      <c r="C385" s="28"/>
      <c r="D385" s="28"/>
      <c r="E385" s="28"/>
      <c r="F385" s="28"/>
      <c r="G385" s="29">
        <v>1465722</v>
      </c>
      <c r="H385" s="29">
        <v>141050</v>
      </c>
      <c r="I385" s="28"/>
      <c r="J385" s="29"/>
      <c r="K385" s="8"/>
      <c r="L385" s="3"/>
      <c r="M385" s="8"/>
    </row>
    <row r="386" spans="2:13" s="2" customFormat="1" ht="12.75" x14ac:dyDescent="0.2">
      <c r="B386" s="28" t="s">
        <v>74</v>
      </c>
      <c r="C386" s="28"/>
      <c r="D386" s="28"/>
      <c r="E386" s="28"/>
      <c r="F386" s="28"/>
      <c r="G386" s="29">
        <v>346070.01</v>
      </c>
      <c r="H386" s="29">
        <v>130858.05</v>
      </c>
      <c r="I386" s="28"/>
      <c r="J386" s="29"/>
      <c r="K386" s="8"/>
      <c r="L386" s="10"/>
      <c r="M386" s="8"/>
    </row>
    <row r="387" spans="2:13" s="2" customFormat="1" ht="12.75" x14ac:dyDescent="0.2">
      <c r="B387" s="28" t="s">
        <v>73</v>
      </c>
      <c r="C387" s="28"/>
      <c r="D387" s="28"/>
      <c r="E387" s="28"/>
      <c r="F387" s="28"/>
      <c r="G387" s="29">
        <v>19825851.41</v>
      </c>
      <c r="H387" s="29">
        <v>10993989.369999999</v>
      </c>
      <c r="I387" s="28"/>
      <c r="J387" s="29"/>
      <c r="K387" s="8"/>
      <c r="L387" s="10"/>
      <c r="M387" s="3"/>
    </row>
    <row r="388" spans="2:13" s="2" customFormat="1" ht="12.75" x14ac:dyDescent="0.2">
      <c r="B388" s="28" t="s">
        <v>72</v>
      </c>
      <c r="C388" s="28"/>
      <c r="D388" s="28"/>
      <c r="E388" s="28"/>
      <c r="F388" s="28"/>
      <c r="G388" s="29">
        <v>283139.56</v>
      </c>
      <c r="H388" s="29">
        <v>46231.6</v>
      </c>
      <c r="I388" s="28"/>
      <c r="J388" s="39"/>
      <c r="K388" s="8"/>
      <c r="M388" s="3"/>
    </row>
    <row r="389" spans="2:13" s="2" customFormat="1" ht="12.75" x14ac:dyDescent="0.2">
      <c r="B389" s="28" t="s">
        <v>71</v>
      </c>
      <c r="C389" s="28"/>
      <c r="D389" s="28"/>
      <c r="E389" s="28"/>
      <c r="F389" s="28"/>
      <c r="G389" s="29">
        <v>289600</v>
      </c>
      <c r="H389" s="29">
        <v>221443.52</v>
      </c>
      <c r="I389" s="28"/>
      <c r="J389" s="28"/>
      <c r="K389" s="14"/>
      <c r="M389" s="3"/>
    </row>
    <row r="390" spans="2:13" s="2" customFormat="1" ht="12.75" x14ac:dyDescent="0.2">
      <c r="B390" s="28" t="s">
        <v>69</v>
      </c>
      <c r="C390" s="28"/>
      <c r="D390" s="28"/>
      <c r="E390" s="28"/>
      <c r="F390" s="28"/>
      <c r="G390" s="29">
        <v>4880429.7</v>
      </c>
      <c r="H390" s="29">
        <v>3245256.56</v>
      </c>
      <c r="I390" s="28"/>
      <c r="J390" s="28"/>
      <c r="K390" s="8"/>
      <c r="M390" s="3"/>
    </row>
    <row r="391" spans="2:13" s="2" customFormat="1" ht="12.75" x14ac:dyDescent="0.2">
      <c r="B391" s="28" t="s">
        <v>68</v>
      </c>
      <c r="C391" s="28"/>
      <c r="D391" s="28"/>
      <c r="E391" s="28"/>
      <c r="F391" s="28"/>
      <c r="G391" s="29">
        <v>741008</v>
      </c>
      <c r="H391" s="29">
        <v>460369.01</v>
      </c>
      <c r="I391" s="28"/>
      <c r="J391" s="28"/>
      <c r="K391" s="8"/>
      <c r="M391" s="3"/>
    </row>
    <row r="392" spans="2:13" s="2" customFormat="1" ht="12.75" x14ac:dyDescent="0.2">
      <c r="B392" s="28" t="s">
        <v>67</v>
      </c>
      <c r="C392" s="28"/>
      <c r="D392" s="28"/>
      <c r="E392" s="28"/>
      <c r="F392" s="28"/>
      <c r="G392" s="29">
        <v>163235</v>
      </c>
      <c r="H392" s="29">
        <v>275520</v>
      </c>
      <c r="I392" s="28"/>
      <c r="J392" s="28"/>
      <c r="M392" s="3"/>
    </row>
    <row r="393" spans="2:13" s="2" customFormat="1" ht="12.75" x14ac:dyDescent="0.2">
      <c r="B393" s="28" t="s">
        <v>66</v>
      </c>
      <c r="C393" s="28"/>
      <c r="D393" s="28"/>
      <c r="E393" s="28"/>
      <c r="F393" s="28"/>
      <c r="G393" s="29">
        <v>2144550.9900000002</v>
      </c>
      <c r="H393" s="29">
        <v>927987.82</v>
      </c>
      <c r="I393" s="28"/>
      <c r="J393" s="29"/>
      <c r="M393" s="3"/>
    </row>
    <row r="394" spans="2:13" s="2" customFormat="1" ht="12.75" x14ac:dyDescent="0.2">
      <c r="B394" s="28" t="s">
        <v>134</v>
      </c>
      <c r="C394" s="28"/>
      <c r="D394" s="28"/>
      <c r="E394" s="28"/>
      <c r="F394" s="28"/>
      <c r="G394" s="29">
        <v>433750</v>
      </c>
      <c r="H394" s="29">
        <v>268300</v>
      </c>
      <c r="I394" s="28"/>
      <c r="J394" s="29"/>
      <c r="M394" s="3"/>
    </row>
    <row r="395" spans="2:13" s="2" customFormat="1" ht="12.75" x14ac:dyDescent="0.2">
      <c r="B395" s="28" t="s">
        <v>65</v>
      </c>
      <c r="C395" s="28"/>
      <c r="D395" s="28"/>
      <c r="E395" s="28"/>
      <c r="F395" s="28"/>
      <c r="G395" s="29">
        <v>283500</v>
      </c>
      <c r="H395" s="29">
        <v>879246.01</v>
      </c>
      <c r="I395" s="28"/>
      <c r="J395" s="29"/>
    </row>
    <row r="396" spans="2:13" s="2" customFormat="1" ht="12.75" x14ac:dyDescent="0.2">
      <c r="B396" s="28" t="s">
        <v>135</v>
      </c>
      <c r="C396" s="28"/>
      <c r="D396" s="28"/>
      <c r="E396" s="28"/>
      <c r="F396" s="28"/>
      <c r="G396" s="29">
        <v>1483489.99</v>
      </c>
      <c r="H396" s="29">
        <v>880115.68</v>
      </c>
      <c r="I396" s="28"/>
      <c r="J396" s="29"/>
    </row>
    <row r="397" spans="2:13" s="2" customFormat="1" ht="12.75" x14ac:dyDescent="0.2">
      <c r="B397" s="28" t="s">
        <v>133</v>
      </c>
      <c r="C397" s="28"/>
      <c r="D397" s="28"/>
      <c r="E397" s="28"/>
      <c r="F397" s="28"/>
      <c r="G397" s="29">
        <v>362568</v>
      </c>
      <c r="H397" s="29">
        <v>599912.81000000006</v>
      </c>
      <c r="I397" s="28"/>
      <c r="J397" s="33"/>
    </row>
    <row r="398" spans="2:13" s="2" customFormat="1" ht="12.75" x14ac:dyDescent="0.2">
      <c r="B398" s="28" t="s">
        <v>169</v>
      </c>
      <c r="C398" s="28"/>
      <c r="D398" s="28"/>
      <c r="E398" s="28"/>
      <c r="F398" s="28"/>
      <c r="G398" s="29">
        <v>5374149.0999999996</v>
      </c>
      <c r="H398" s="29">
        <v>1836811.84</v>
      </c>
      <c r="I398" s="28"/>
      <c r="J398" s="29"/>
    </row>
    <row r="399" spans="2:13" s="2" customFormat="1" ht="12.75" x14ac:dyDescent="0.2">
      <c r="B399" s="28" t="s">
        <v>170</v>
      </c>
      <c r="C399" s="28"/>
      <c r="D399" s="28"/>
      <c r="E399" s="28"/>
      <c r="F399" s="28"/>
      <c r="G399" s="29">
        <v>104035</v>
      </c>
      <c r="H399" s="29">
        <v>2294833.27</v>
      </c>
      <c r="I399" s="28"/>
      <c r="J399" s="28"/>
    </row>
    <row r="400" spans="2:13" s="2" customFormat="1" ht="12.75" x14ac:dyDescent="0.2">
      <c r="B400" s="28" t="s">
        <v>171</v>
      </c>
      <c r="C400" s="28"/>
      <c r="D400" s="28"/>
      <c r="E400" s="28"/>
      <c r="F400" s="28"/>
      <c r="G400" s="29">
        <v>510169.4</v>
      </c>
      <c r="H400" s="29">
        <v>649411.71</v>
      </c>
      <c r="I400" s="28"/>
      <c r="J400" s="28"/>
    </row>
    <row r="401" spans="2:11" s="2" customFormat="1" ht="12.75" x14ac:dyDescent="0.2">
      <c r="B401" s="28" t="s">
        <v>172</v>
      </c>
      <c r="C401" s="28"/>
      <c r="D401" s="28"/>
      <c r="E401" s="28"/>
      <c r="F401" s="28"/>
      <c r="G401" s="30">
        <v>329735.78000000003</v>
      </c>
      <c r="H401" s="29">
        <v>330695</v>
      </c>
      <c r="I401" s="28" t="s">
        <v>75</v>
      </c>
      <c r="J401" s="28"/>
    </row>
    <row r="402" spans="2:11" s="2" customFormat="1" ht="12.75" x14ac:dyDescent="0.2">
      <c r="B402" s="28" t="s">
        <v>389</v>
      </c>
      <c r="C402" s="28"/>
      <c r="D402" s="28"/>
      <c r="E402" s="28"/>
      <c r="F402" s="28"/>
      <c r="G402" s="27">
        <f>SUM(G378:G401)</f>
        <v>46493333.130000003</v>
      </c>
      <c r="H402" s="27">
        <f>SUM(H378:H401)</f>
        <v>29665135</v>
      </c>
      <c r="I402" s="28"/>
      <c r="J402" s="28"/>
    </row>
    <row r="403" spans="2:11" s="2" customFormat="1" ht="12.75" x14ac:dyDescent="0.2">
      <c r="B403" s="28"/>
      <c r="C403" s="28"/>
      <c r="D403" s="28"/>
      <c r="E403" s="28"/>
      <c r="F403" s="28"/>
      <c r="G403" s="28"/>
      <c r="H403" s="29"/>
      <c r="I403" s="28"/>
      <c r="J403" s="28"/>
    </row>
    <row r="404" spans="2:11" s="2" customFormat="1" ht="12.75" x14ac:dyDescent="0.2">
      <c r="B404" s="25" t="s">
        <v>200</v>
      </c>
      <c r="C404" s="28"/>
      <c r="D404" s="28"/>
      <c r="E404" s="28"/>
      <c r="F404" s="28"/>
      <c r="G404" s="25"/>
      <c r="H404" s="25"/>
      <c r="I404" s="28"/>
      <c r="J404" s="28"/>
    </row>
    <row r="405" spans="2:11" s="2" customFormat="1" ht="12.75" x14ac:dyDescent="0.2">
      <c r="B405" s="58" t="s">
        <v>76</v>
      </c>
      <c r="C405" s="58"/>
      <c r="D405" s="28"/>
      <c r="E405" s="28"/>
      <c r="F405" s="28"/>
      <c r="G405" s="25">
        <v>2025</v>
      </c>
      <c r="H405" s="25">
        <v>2024</v>
      </c>
      <c r="I405" s="28"/>
      <c r="J405" s="28"/>
    </row>
    <row r="406" spans="2:11" s="2" customFormat="1" ht="12.75" x14ac:dyDescent="0.2">
      <c r="B406" s="113" t="s">
        <v>25</v>
      </c>
      <c r="C406" s="25"/>
      <c r="D406" s="28"/>
      <c r="E406" s="28"/>
      <c r="F406" s="28"/>
      <c r="G406" s="29">
        <v>6864111.5499999998</v>
      </c>
      <c r="H406" s="29">
        <v>12251248.460000001</v>
      </c>
      <c r="I406" s="28"/>
      <c r="J406" s="28"/>
    </row>
    <row r="407" spans="2:11" s="2" customFormat="1" ht="12.75" x14ac:dyDescent="0.2">
      <c r="B407" s="28" t="s">
        <v>77</v>
      </c>
      <c r="C407" s="28"/>
      <c r="D407" s="28"/>
      <c r="E407" s="28"/>
      <c r="F407" s="28"/>
      <c r="G407" s="29">
        <v>3158432.12</v>
      </c>
      <c r="H407" s="29">
        <v>5751604.9900000002</v>
      </c>
      <c r="I407" s="28"/>
      <c r="J407" s="28"/>
    </row>
    <row r="408" spans="2:11" s="2" customFormat="1" ht="12.75" x14ac:dyDescent="0.2">
      <c r="B408" s="28" t="s">
        <v>78</v>
      </c>
      <c r="C408" s="28"/>
      <c r="D408" s="28"/>
      <c r="E408" s="28"/>
      <c r="F408" s="28"/>
      <c r="G408" s="29">
        <v>4129306.64</v>
      </c>
      <c r="H408" s="29">
        <v>7410970.2699999996</v>
      </c>
      <c r="I408" s="28"/>
      <c r="J408" s="28"/>
    </row>
    <row r="409" spans="2:11" s="2" customFormat="1" ht="12.75" x14ac:dyDescent="0.2">
      <c r="B409" s="28" t="s">
        <v>79</v>
      </c>
      <c r="C409" s="28"/>
      <c r="D409" s="28"/>
      <c r="E409" s="28"/>
      <c r="F409" s="28"/>
      <c r="G409" s="33">
        <v>925965.12</v>
      </c>
      <c r="H409" s="29">
        <v>3987921.93</v>
      </c>
      <c r="I409" s="28"/>
      <c r="J409" s="28"/>
    </row>
    <row r="410" spans="2:11" s="2" customFormat="1" ht="12.75" x14ac:dyDescent="0.2">
      <c r="B410" s="28" t="s">
        <v>80</v>
      </c>
      <c r="C410" s="28"/>
      <c r="D410" s="28"/>
      <c r="E410" s="28"/>
      <c r="F410" s="54"/>
      <c r="G410" s="99">
        <v>14933000.140000001</v>
      </c>
      <c r="H410" s="29">
        <v>40545947.270000003</v>
      </c>
      <c r="I410" s="28"/>
      <c r="J410" s="28"/>
    </row>
    <row r="411" spans="2:11" s="2" customFormat="1" ht="12.75" x14ac:dyDescent="0.2">
      <c r="B411" s="25" t="s">
        <v>9</v>
      </c>
      <c r="C411" s="28"/>
      <c r="D411" s="28"/>
      <c r="E411" s="28"/>
      <c r="F411" s="28"/>
      <c r="G411" s="69">
        <f>SUM(G406:G410)</f>
        <v>30010815.57</v>
      </c>
      <c r="H411" s="31">
        <f>SUM(H406:H410)</f>
        <v>69947692.920000002</v>
      </c>
      <c r="I411" s="28"/>
      <c r="J411" s="28"/>
    </row>
    <row r="412" spans="2:11" s="2" customFormat="1" ht="12.75" x14ac:dyDescent="0.2">
      <c r="B412" s="25"/>
      <c r="C412" s="28"/>
      <c r="D412" s="28"/>
      <c r="E412" s="28"/>
      <c r="F412" s="28"/>
      <c r="G412" s="28"/>
      <c r="H412" s="38"/>
      <c r="I412" s="28"/>
      <c r="J412" s="28"/>
    </row>
    <row r="413" spans="2:11" s="2" customFormat="1" ht="12.75" x14ac:dyDescent="0.2">
      <c r="B413" s="25" t="s">
        <v>414</v>
      </c>
      <c r="C413" s="28"/>
      <c r="D413" s="28"/>
      <c r="E413" s="28"/>
      <c r="F413" s="28"/>
      <c r="G413" s="28"/>
      <c r="H413" s="38"/>
      <c r="I413" s="28"/>
      <c r="J413" s="28"/>
    </row>
    <row r="414" spans="2:11" s="2" customFormat="1" ht="12.75" x14ac:dyDescent="0.2">
      <c r="B414" s="58" t="s">
        <v>219</v>
      </c>
      <c r="C414" s="58"/>
      <c r="D414" s="28"/>
      <c r="E414" s="28"/>
      <c r="F414" s="28"/>
      <c r="G414" s="25">
        <v>2025</v>
      </c>
      <c r="H414" s="25">
        <v>2024</v>
      </c>
      <c r="I414" s="28"/>
      <c r="J414" s="28"/>
    </row>
    <row r="415" spans="2:11" s="2" customFormat="1" ht="12.75" x14ac:dyDescent="0.2">
      <c r="B415" s="28" t="s">
        <v>81</v>
      </c>
      <c r="C415" s="28"/>
      <c r="D415" s="28"/>
      <c r="E415" s="28"/>
      <c r="F415" s="28"/>
      <c r="G415" s="51">
        <v>3922808.35</v>
      </c>
      <c r="H415" s="29">
        <v>1512488.77</v>
      </c>
      <c r="I415" s="28"/>
      <c r="J415" s="28"/>
      <c r="K415" s="3"/>
    </row>
    <row r="416" spans="2:11" s="2" customFormat="1" ht="13.5" customHeight="1" x14ac:dyDescent="0.35">
      <c r="B416" s="28" t="s">
        <v>82</v>
      </c>
      <c r="C416" s="28"/>
      <c r="D416" s="28"/>
      <c r="E416" s="28"/>
      <c r="F416" s="28"/>
      <c r="G416" s="51">
        <v>199000</v>
      </c>
      <c r="H416" s="29">
        <v>161375</v>
      </c>
      <c r="I416" s="28"/>
      <c r="J416" s="28"/>
      <c r="K416" s="7"/>
    </row>
    <row r="417" spans="1:11" s="2" customFormat="1" ht="12.75" x14ac:dyDescent="0.2">
      <c r="B417" s="28" t="s">
        <v>83</v>
      </c>
      <c r="C417" s="28"/>
      <c r="D417" s="28"/>
      <c r="E417" s="61"/>
      <c r="F417" s="28"/>
      <c r="G417" s="51">
        <v>75708663.840000004</v>
      </c>
      <c r="H417" s="29">
        <v>75600000</v>
      </c>
      <c r="I417" s="28"/>
      <c r="J417" s="28"/>
      <c r="K417" s="9"/>
    </row>
    <row r="418" spans="1:11" s="6" customFormat="1" ht="12.75" x14ac:dyDescent="0.2">
      <c r="A418" s="2"/>
      <c r="B418" s="28" t="s">
        <v>84</v>
      </c>
      <c r="C418" s="28"/>
      <c r="D418" s="28"/>
      <c r="E418" s="28"/>
      <c r="F418" s="28"/>
      <c r="G418" s="51">
        <v>9261033.6999999993</v>
      </c>
      <c r="H418" s="29">
        <v>3439248.66</v>
      </c>
      <c r="I418" s="84"/>
      <c r="J418" s="58"/>
    </row>
    <row r="419" spans="1:11" s="6" customFormat="1" ht="12.75" x14ac:dyDescent="0.2">
      <c r="B419" s="28" t="s">
        <v>85</v>
      </c>
      <c r="C419" s="28"/>
      <c r="D419" s="28"/>
      <c r="E419" s="28"/>
      <c r="F419" s="28"/>
      <c r="G419" s="51">
        <v>438002</v>
      </c>
      <c r="H419" s="29">
        <v>460956.45</v>
      </c>
      <c r="I419" s="58"/>
      <c r="J419" s="58"/>
    </row>
    <row r="420" spans="1:11" s="2" customFormat="1" ht="12.75" x14ac:dyDescent="0.2">
      <c r="A420" s="6"/>
      <c r="B420" s="28" t="s">
        <v>86</v>
      </c>
      <c r="C420" s="28"/>
      <c r="D420" s="28"/>
      <c r="E420" s="28"/>
      <c r="F420" s="28"/>
      <c r="G420" s="51">
        <v>421492.52</v>
      </c>
      <c r="H420" s="29">
        <v>412206.23</v>
      </c>
      <c r="I420" s="28"/>
      <c r="J420" s="28"/>
    </row>
    <row r="421" spans="1:11" s="2" customFormat="1" ht="12.75" x14ac:dyDescent="0.2">
      <c r="A421" s="6"/>
      <c r="B421" s="28" t="s">
        <v>214</v>
      </c>
      <c r="C421" s="28"/>
      <c r="D421" s="28"/>
      <c r="E421" s="28"/>
      <c r="F421" s="28"/>
      <c r="G421" s="51">
        <v>321200</v>
      </c>
      <c r="H421" s="29">
        <v>0</v>
      </c>
      <c r="I421" s="28"/>
      <c r="J421" s="28"/>
    </row>
    <row r="422" spans="1:11" s="2" customFormat="1" ht="12.75" x14ac:dyDescent="0.2">
      <c r="A422" s="6"/>
      <c r="B422" s="28" t="s">
        <v>215</v>
      </c>
      <c r="C422" s="28"/>
      <c r="D422" s="28"/>
      <c r="E422" s="28"/>
      <c r="F422" s="28"/>
      <c r="G422" s="51">
        <v>189000</v>
      </c>
      <c r="H422" s="29">
        <v>0</v>
      </c>
      <c r="I422" s="28"/>
      <c r="J422" s="28"/>
    </row>
    <row r="423" spans="1:11" s="2" customFormat="1" ht="12.75" x14ac:dyDescent="0.2">
      <c r="B423" s="28" t="s">
        <v>92</v>
      </c>
      <c r="C423" s="28"/>
      <c r="D423" s="28"/>
      <c r="E423" s="28"/>
      <c r="F423" s="28"/>
      <c r="G423" s="51">
        <v>1249695.06</v>
      </c>
      <c r="H423" s="29">
        <v>3232894.64</v>
      </c>
      <c r="I423" s="28"/>
      <c r="J423" s="28"/>
    </row>
    <row r="424" spans="1:11" s="2" customFormat="1" ht="12.75" x14ac:dyDescent="0.2">
      <c r="B424" s="28" t="s">
        <v>216</v>
      </c>
      <c r="C424" s="28"/>
      <c r="D424" s="28"/>
      <c r="E424" s="28"/>
      <c r="F424" s="28"/>
      <c r="G424" s="51">
        <v>61344</v>
      </c>
      <c r="H424" s="29">
        <v>0</v>
      </c>
      <c r="I424" s="28"/>
      <c r="J424" s="28"/>
    </row>
    <row r="425" spans="1:11" s="2" customFormat="1" ht="12.75" x14ac:dyDescent="0.2">
      <c r="B425" s="28" t="s">
        <v>87</v>
      </c>
      <c r="C425" s="28"/>
      <c r="D425" s="28"/>
      <c r="E425" s="28"/>
      <c r="F425" s="28"/>
      <c r="G425" s="51">
        <v>387321.86</v>
      </c>
      <c r="H425" s="29">
        <v>226586.8</v>
      </c>
      <c r="I425" s="28"/>
      <c r="J425" s="28"/>
    </row>
    <row r="426" spans="1:11" s="2" customFormat="1" ht="12.75" x14ac:dyDescent="0.2">
      <c r="B426" s="28" t="s">
        <v>90</v>
      </c>
      <c r="C426" s="28"/>
      <c r="D426" s="28"/>
      <c r="E426" s="28"/>
      <c r="F426" s="28"/>
      <c r="G426" s="51">
        <v>251208.15</v>
      </c>
      <c r="H426" s="29">
        <v>359942.1</v>
      </c>
      <c r="I426" s="28"/>
      <c r="J426" s="61"/>
    </row>
    <row r="427" spans="1:11" s="2" customFormat="1" ht="12.75" x14ac:dyDescent="0.2">
      <c r="B427" s="28" t="s">
        <v>173</v>
      </c>
      <c r="C427" s="28"/>
      <c r="D427" s="28"/>
      <c r="E427" s="28"/>
      <c r="F427" s="28"/>
      <c r="G427" s="51">
        <v>450000</v>
      </c>
      <c r="H427" s="29">
        <v>434915</v>
      </c>
      <c r="I427" s="28"/>
      <c r="J427" s="28"/>
    </row>
    <row r="428" spans="1:11" s="2" customFormat="1" ht="12.75" x14ac:dyDescent="0.2">
      <c r="B428" s="28" t="s">
        <v>174</v>
      </c>
      <c r="C428" s="28"/>
      <c r="D428" s="28"/>
      <c r="E428" s="28"/>
      <c r="F428" s="28"/>
      <c r="G428" s="51">
        <v>53830</v>
      </c>
      <c r="H428" s="29">
        <v>89265</v>
      </c>
      <c r="I428" s="28"/>
      <c r="J428" s="28"/>
    </row>
    <row r="429" spans="1:11" s="2" customFormat="1" ht="12.75" x14ac:dyDescent="0.2">
      <c r="B429" s="28" t="s">
        <v>91</v>
      </c>
      <c r="C429" s="28"/>
      <c r="D429" s="28"/>
      <c r="E429" s="28"/>
      <c r="F429" s="28"/>
      <c r="G429" s="51">
        <v>696763.49</v>
      </c>
      <c r="H429" s="29">
        <v>3839078.82</v>
      </c>
      <c r="I429" s="28"/>
      <c r="J429" s="28"/>
    </row>
    <row r="430" spans="1:11" s="2" customFormat="1" ht="12.75" x14ac:dyDescent="0.2">
      <c r="B430" s="28" t="s">
        <v>218</v>
      </c>
      <c r="C430" s="28"/>
      <c r="D430" s="28"/>
      <c r="E430" s="28"/>
      <c r="F430" s="28"/>
      <c r="G430" s="51">
        <v>11000</v>
      </c>
      <c r="H430" s="29">
        <v>0</v>
      </c>
      <c r="I430" s="28"/>
      <c r="J430" s="28"/>
    </row>
    <row r="431" spans="1:11" s="2" customFormat="1" ht="12.75" x14ac:dyDescent="0.2">
      <c r="B431" s="28" t="s">
        <v>175</v>
      </c>
      <c r="C431" s="28"/>
      <c r="D431" s="28"/>
      <c r="E431" s="28"/>
      <c r="F431" s="28"/>
      <c r="G431" s="51">
        <v>0</v>
      </c>
      <c r="H431" s="29">
        <v>47970</v>
      </c>
      <c r="I431" s="28"/>
      <c r="J431" s="28"/>
    </row>
    <row r="432" spans="1:11" s="2" customFormat="1" ht="12.75" x14ac:dyDescent="0.2">
      <c r="B432" s="28" t="s">
        <v>106</v>
      </c>
      <c r="C432" s="28"/>
      <c r="D432" s="28"/>
      <c r="E432" s="28"/>
      <c r="F432" s="28"/>
      <c r="G432" s="51">
        <v>142665</v>
      </c>
      <c r="H432" s="29">
        <v>456533.84</v>
      </c>
      <c r="I432" s="28"/>
      <c r="J432" s="28"/>
    </row>
    <row r="433" spans="1:10" x14ac:dyDescent="0.25">
      <c r="A433" s="2"/>
      <c r="B433" s="28" t="s">
        <v>88</v>
      </c>
      <c r="C433" s="28"/>
      <c r="D433" s="28"/>
      <c r="E433" s="28"/>
      <c r="F433" s="28"/>
      <c r="G433" s="51">
        <v>7291540.0800000001</v>
      </c>
      <c r="H433" s="29">
        <v>2952069.75</v>
      </c>
      <c r="I433" s="28"/>
      <c r="J433" s="28"/>
    </row>
    <row r="434" spans="1:10" s="2" customFormat="1" x14ac:dyDescent="0.25">
      <c r="A434"/>
      <c r="B434" s="28" t="s">
        <v>89</v>
      </c>
      <c r="C434" s="28"/>
      <c r="D434" s="28"/>
      <c r="E434" s="28"/>
      <c r="F434" s="28"/>
      <c r="G434" s="51">
        <v>142079.6</v>
      </c>
      <c r="H434" s="29">
        <v>0</v>
      </c>
      <c r="I434" s="28"/>
      <c r="J434" s="28"/>
    </row>
    <row r="435" spans="1:10" s="2" customFormat="1" ht="15.75" customHeight="1" x14ac:dyDescent="0.25">
      <c r="A435"/>
      <c r="B435" s="28" t="s">
        <v>217</v>
      </c>
      <c r="C435" s="28"/>
      <c r="D435" s="28"/>
      <c r="E435" s="28"/>
      <c r="F435" s="28"/>
      <c r="G435" s="51">
        <v>742494.3</v>
      </c>
      <c r="H435" s="29">
        <v>0</v>
      </c>
      <c r="I435" s="28"/>
      <c r="J435" s="28"/>
    </row>
    <row r="436" spans="1:10" s="2" customFormat="1" ht="12.75" x14ac:dyDescent="0.2">
      <c r="B436" s="28" t="s">
        <v>93</v>
      </c>
      <c r="C436" s="28"/>
      <c r="D436" s="28"/>
      <c r="E436" s="28"/>
      <c r="F436" s="28"/>
      <c r="G436" s="51">
        <v>2088498.46</v>
      </c>
      <c r="H436" s="29">
        <v>2012009.48</v>
      </c>
      <c r="I436" s="28"/>
      <c r="J436" s="28"/>
    </row>
    <row r="437" spans="1:10" s="2" customFormat="1" ht="12.75" x14ac:dyDescent="0.2">
      <c r="B437" s="28" t="s">
        <v>94</v>
      </c>
      <c r="C437" s="28"/>
      <c r="D437" s="28"/>
      <c r="E437" s="28"/>
      <c r="F437" s="28"/>
      <c r="G437" s="51">
        <v>6492750.04</v>
      </c>
      <c r="H437" s="29">
        <v>14663670.300000001</v>
      </c>
      <c r="I437" s="28"/>
      <c r="J437" s="28"/>
    </row>
    <row r="438" spans="1:10" s="2" customFormat="1" ht="12.75" x14ac:dyDescent="0.2">
      <c r="B438" s="28" t="s">
        <v>95</v>
      </c>
      <c r="C438" s="28"/>
      <c r="D438" s="28"/>
      <c r="E438" s="28"/>
      <c r="F438" s="28"/>
      <c r="G438" s="51">
        <v>4061200</v>
      </c>
      <c r="H438" s="29">
        <v>2427800</v>
      </c>
      <c r="I438" s="28"/>
      <c r="J438" s="28"/>
    </row>
    <row r="439" spans="1:10" s="2" customFormat="1" ht="12.75" x14ac:dyDescent="0.2">
      <c r="B439" s="28" t="s">
        <v>96</v>
      </c>
      <c r="C439" s="28"/>
      <c r="D439" s="28"/>
      <c r="E439" s="28"/>
      <c r="F439" s="28"/>
      <c r="G439" s="51">
        <v>1582853</v>
      </c>
      <c r="H439" s="29">
        <v>1591400.99</v>
      </c>
      <c r="I439" s="28"/>
      <c r="J439" s="28"/>
    </row>
    <row r="440" spans="1:10" s="2" customFormat="1" ht="12.75" x14ac:dyDescent="0.2">
      <c r="B440" s="28" t="s">
        <v>213</v>
      </c>
      <c r="C440" s="28"/>
      <c r="D440" s="28" t="s">
        <v>211</v>
      </c>
      <c r="E440" s="28"/>
      <c r="F440" s="28"/>
      <c r="G440" s="68">
        <v>811180</v>
      </c>
      <c r="H440" s="29">
        <v>887500</v>
      </c>
      <c r="I440" s="28"/>
      <c r="J440" s="28"/>
    </row>
    <row r="441" spans="1:10" s="2" customFormat="1" ht="12.75" x14ac:dyDescent="0.2">
      <c r="B441" s="28" t="s">
        <v>132</v>
      </c>
      <c r="C441" s="28"/>
      <c r="D441" s="28"/>
      <c r="E441" s="28"/>
      <c r="F441" s="28"/>
      <c r="G441" s="70">
        <v>1244953.19</v>
      </c>
      <c r="H441" s="30">
        <v>2609539.4500000002</v>
      </c>
      <c r="I441" s="28" t="s">
        <v>110</v>
      </c>
      <c r="J441" s="28"/>
    </row>
    <row r="442" spans="1:10" s="2" customFormat="1" ht="12.75" x14ac:dyDescent="0.2">
      <c r="B442" s="25" t="s">
        <v>9</v>
      </c>
      <c r="C442" s="28"/>
      <c r="D442" s="28"/>
      <c r="E442" s="28"/>
      <c r="F442" s="28"/>
      <c r="G442" s="71">
        <f>SUM(G415:G441)</f>
        <v>118222576.63999999</v>
      </c>
      <c r="H442" s="27">
        <f>SUM(H415:H441)</f>
        <v>117417451.27999999</v>
      </c>
      <c r="I442" s="28"/>
      <c r="J442" s="28"/>
    </row>
    <row r="443" spans="1:10" s="2" customFormat="1" ht="12.75" x14ac:dyDescent="0.2">
      <c r="B443" s="25"/>
      <c r="C443" s="28"/>
      <c r="D443" s="28"/>
      <c r="E443" s="28"/>
      <c r="F443" s="28"/>
      <c r="G443" s="32"/>
      <c r="H443" s="28"/>
      <c r="I443" s="28"/>
      <c r="J443" s="28"/>
    </row>
    <row r="444" spans="1:10" s="2" customFormat="1" ht="12.75" x14ac:dyDescent="0.2">
      <c r="B444" s="25"/>
      <c r="C444" s="28"/>
      <c r="D444" s="28"/>
      <c r="E444" s="28"/>
      <c r="F444" s="28"/>
      <c r="G444" s="32"/>
      <c r="H444" s="28"/>
      <c r="I444" s="28"/>
      <c r="J444" s="28"/>
    </row>
    <row r="445" spans="1:10" s="2" customFormat="1" ht="12.75" x14ac:dyDescent="0.2">
      <c r="B445" s="25"/>
      <c r="C445" s="28"/>
      <c r="D445" s="28"/>
      <c r="E445" s="28"/>
      <c r="F445" s="28"/>
      <c r="G445" s="32"/>
      <c r="H445" s="28"/>
      <c r="I445" s="28"/>
      <c r="J445" s="28"/>
    </row>
    <row r="446" spans="1:10" s="2" customFormat="1" ht="12.75" x14ac:dyDescent="0.2">
      <c r="B446" s="25"/>
      <c r="C446" s="28"/>
      <c r="D446" s="28"/>
      <c r="E446" s="28"/>
      <c r="F446" s="28"/>
      <c r="G446" s="28"/>
      <c r="H446" s="28"/>
      <c r="I446" s="28"/>
      <c r="J446" s="28"/>
    </row>
    <row r="447" spans="1:10" s="2" customFormat="1" ht="12.75" x14ac:dyDescent="0.2">
      <c r="B447" s="36" t="s">
        <v>415</v>
      </c>
      <c r="C447" s="28"/>
      <c r="D447" s="28"/>
      <c r="E447" s="28"/>
      <c r="F447" s="28"/>
      <c r="G447" s="25">
        <v>2025</v>
      </c>
      <c r="H447" s="25">
        <v>2024</v>
      </c>
      <c r="I447" s="28"/>
      <c r="J447" s="28"/>
    </row>
    <row r="448" spans="1:10" s="2" customFormat="1" ht="12.75" x14ac:dyDescent="0.2">
      <c r="B448" s="25" t="s">
        <v>129</v>
      </c>
      <c r="C448" s="28"/>
      <c r="D448" s="28"/>
      <c r="E448" s="28"/>
      <c r="F448" s="28"/>
      <c r="G448" s="30">
        <v>902320.77</v>
      </c>
      <c r="H448" s="30">
        <v>781467.27</v>
      </c>
      <c r="I448" s="28"/>
      <c r="J448" s="28"/>
    </row>
    <row r="449" spans="2:10" s="2" customFormat="1" ht="12.75" x14ac:dyDescent="0.2">
      <c r="B449" s="28" t="s">
        <v>97</v>
      </c>
      <c r="C449" s="28"/>
      <c r="D449" s="28"/>
      <c r="E449" s="28"/>
      <c r="F449" s="28"/>
      <c r="G449" s="42">
        <f>SUM(G448)</f>
        <v>902320.77</v>
      </c>
      <c r="H449" s="42">
        <f>SUM(H448)</f>
        <v>781467.27</v>
      </c>
      <c r="I449" s="28"/>
      <c r="J449" s="28"/>
    </row>
    <row r="450" spans="2:10" s="2" customFormat="1" ht="12.75" x14ac:dyDescent="0.2">
      <c r="B450" s="25" t="s">
        <v>9</v>
      </c>
      <c r="C450" s="28"/>
      <c r="D450" s="28"/>
      <c r="E450" s="28"/>
      <c r="F450" s="28"/>
      <c r="G450" s="28"/>
      <c r="H450" s="28"/>
      <c r="I450" s="28"/>
      <c r="J450" s="28"/>
    </row>
    <row r="451" spans="2:10" s="2" customFormat="1" ht="12.75" x14ac:dyDescent="0.2">
      <c r="B451" s="28"/>
      <c r="C451" s="28">
        <v>2025</v>
      </c>
      <c r="D451" s="28"/>
      <c r="E451" s="28"/>
      <c r="F451" s="28"/>
      <c r="G451" s="28"/>
      <c r="H451" s="28"/>
      <c r="I451" s="28"/>
      <c r="J451" s="28"/>
    </row>
    <row r="452" spans="2:10" s="2" customFormat="1" x14ac:dyDescent="0.35">
      <c r="B452" s="115" t="s">
        <v>426</v>
      </c>
      <c r="C452" s="115"/>
      <c r="D452" s="112">
        <v>4882146.57</v>
      </c>
      <c r="E452" s="115"/>
      <c r="F452" s="115"/>
      <c r="G452" s="72"/>
      <c r="H452" s="115"/>
      <c r="I452" s="28"/>
      <c r="J452" s="28"/>
    </row>
    <row r="453" spans="2:10" s="2" customFormat="1" ht="12.75" x14ac:dyDescent="0.2">
      <c r="B453" s="116" t="s">
        <v>435</v>
      </c>
      <c r="C453" s="116"/>
      <c r="D453" s="116">
        <v>3063898.25</v>
      </c>
      <c r="E453" s="25" t="s">
        <v>438</v>
      </c>
      <c r="F453" s="25"/>
      <c r="G453" s="25"/>
      <c r="H453" s="25"/>
      <c r="I453" s="28"/>
      <c r="J453" s="28"/>
    </row>
    <row r="454" spans="2:10" s="2" customFormat="1" ht="12.75" x14ac:dyDescent="0.2">
      <c r="B454" s="115"/>
      <c r="C454" s="115"/>
      <c r="D454" s="115"/>
      <c r="E454" s="25" t="s">
        <v>436</v>
      </c>
      <c r="F454" s="25"/>
      <c r="G454" s="25"/>
      <c r="H454" s="25"/>
      <c r="I454" s="28"/>
      <c r="J454" s="28"/>
    </row>
    <row r="455" spans="2:10" s="2" customFormat="1" ht="12.75" x14ac:dyDescent="0.2">
      <c r="B455" s="115"/>
      <c r="C455" s="115"/>
      <c r="D455" s="115"/>
      <c r="E455" s="25" t="s">
        <v>437</v>
      </c>
      <c r="F455" s="25"/>
      <c r="G455" s="25"/>
      <c r="H455" s="25"/>
      <c r="I455" s="28"/>
      <c r="J455" s="28"/>
    </row>
    <row r="456" spans="2:10" s="2" customFormat="1" ht="12.75" x14ac:dyDescent="0.2">
      <c r="B456" s="115"/>
      <c r="C456" s="115"/>
      <c r="D456" s="115"/>
      <c r="E456" s="115"/>
      <c r="F456" s="115"/>
      <c r="G456" s="115"/>
      <c r="H456" s="115"/>
      <c r="I456" s="28"/>
      <c r="J456" s="28"/>
    </row>
    <row r="457" spans="2:10" s="2" customFormat="1" ht="12.75" x14ac:dyDescent="0.2">
      <c r="B457" s="115"/>
      <c r="C457" s="115"/>
      <c r="D457" s="115"/>
      <c r="E457" s="115"/>
      <c r="F457" s="115"/>
      <c r="G457" s="115"/>
      <c r="H457" s="115"/>
      <c r="I457" s="28"/>
      <c r="J457" s="28"/>
    </row>
    <row r="458" spans="2:10" s="2" customFormat="1" ht="12.75" x14ac:dyDescent="0.2">
      <c r="B458" s="115"/>
      <c r="C458" s="115"/>
      <c r="D458" s="115"/>
      <c r="E458" s="115"/>
      <c r="F458" s="115"/>
      <c r="G458" s="115"/>
      <c r="H458" s="115"/>
      <c r="I458" s="28"/>
      <c r="J458" s="28"/>
    </row>
    <row r="459" spans="2:10" s="2" customFormat="1" ht="12.75" x14ac:dyDescent="0.2">
      <c r="B459" s="28"/>
      <c r="C459" s="28"/>
      <c r="D459" s="25"/>
      <c r="E459" s="25"/>
      <c r="F459" s="28"/>
      <c r="G459" s="28"/>
      <c r="H459" s="28"/>
      <c r="I459" s="28"/>
      <c r="J459" s="28"/>
    </row>
    <row r="460" spans="2:10" s="2" customFormat="1" ht="12.75" x14ac:dyDescent="0.2">
      <c r="B460" s="28"/>
      <c r="C460" s="73" t="s">
        <v>212</v>
      </c>
      <c r="D460" s="105"/>
      <c r="E460" s="28"/>
      <c r="F460" s="73" t="s">
        <v>177</v>
      </c>
      <c r="G460" s="74"/>
      <c r="H460" s="28"/>
      <c r="I460" s="28"/>
      <c r="J460" s="28"/>
    </row>
    <row r="461" spans="2:10" s="2" customFormat="1" ht="12.75" x14ac:dyDescent="0.2">
      <c r="B461" s="75"/>
      <c r="C461" s="76" t="s">
        <v>136</v>
      </c>
      <c r="D461" s="76"/>
      <c r="E461" s="60"/>
      <c r="F461" s="53" t="s">
        <v>201</v>
      </c>
      <c r="G461" s="102"/>
      <c r="H461" s="28"/>
      <c r="I461" s="28"/>
      <c r="J461" s="28"/>
    </row>
    <row r="462" spans="2:10" s="2" customFormat="1" x14ac:dyDescent="0.35">
      <c r="B462" s="25"/>
      <c r="C462" s="28"/>
      <c r="D462" s="28"/>
      <c r="E462" s="38"/>
      <c r="F462" s="28"/>
      <c r="G462" s="77"/>
      <c r="H462" s="28"/>
      <c r="I462" s="28"/>
      <c r="J462" s="28"/>
    </row>
    <row r="463" spans="2:10" s="2" customFormat="1" x14ac:dyDescent="0.35">
      <c r="B463" s="28"/>
      <c r="C463" s="28"/>
      <c r="D463" s="28"/>
      <c r="E463" s="78"/>
      <c r="F463" s="28"/>
      <c r="G463" s="23"/>
      <c r="H463" s="28"/>
      <c r="I463" s="28"/>
      <c r="J463" s="28"/>
    </row>
    <row r="464" spans="2:10" s="2" customFormat="1" x14ac:dyDescent="0.35">
      <c r="B464" s="28"/>
      <c r="C464" s="28"/>
      <c r="D464" s="28"/>
      <c r="E464" s="78"/>
      <c r="F464" s="28"/>
      <c r="G464" s="23"/>
      <c r="H464" s="28"/>
      <c r="I464" s="28"/>
      <c r="J464" s="28"/>
    </row>
    <row r="465" spans="2:10" s="2" customFormat="1" x14ac:dyDescent="0.35">
      <c r="B465" s="28"/>
      <c r="C465" s="28"/>
      <c r="D465" s="28"/>
      <c r="E465" s="78"/>
      <c r="F465" s="28"/>
      <c r="G465" s="23"/>
      <c r="H465" s="28"/>
      <c r="I465" s="28"/>
      <c r="J465" s="28"/>
    </row>
    <row r="466" spans="2:10" s="2" customFormat="1" ht="12.75" x14ac:dyDescent="0.2">
      <c r="B466" s="28"/>
      <c r="C466" s="28"/>
      <c r="D466" s="28"/>
      <c r="E466" s="60"/>
      <c r="F466" s="28"/>
      <c r="G466" s="28"/>
      <c r="H466" s="28"/>
      <c r="I466" s="28"/>
      <c r="J466" s="28"/>
    </row>
    <row r="467" spans="2:10" s="2" customFormat="1" ht="12.75" x14ac:dyDescent="0.2">
      <c r="B467" s="28"/>
      <c r="C467" s="28"/>
      <c r="D467" s="28"/>
      <c r="E467" s="28"/>
      <c r="F467" s="28"/>
      <c r="G467" s="28"/>
      <c r="H467" s="28"/>
      <c r="I467" s="28"/>
      <c r="J467" s="28"/>
    </row>
    <row r="468" spans="2:10" s="2" customFormat="1" ht="12.75" x14ac:dyDescent="0.2">
      <c r="B468" s="28"/>
      <c r="C468" s="28"/>
      <c r="D468" s="38"/>
      <c r="E468" s="28"/>
      <c r="F468" s="28"/>
      <c r="G468" s="28"/>
      <c r="H468" s="28"/>
      <c r="I468" s="28"/>
      <c r="J468" s="28"/>
    </row>
    <row r="469" spans="2:10" s="1" customFormat="1" ht="12.75" x14ac:dyDescent="0.2">
      <c r="B469" s="28"/>
      <c r="C469" s="36" t="s">
        <v>178</v>
      </c>
      <c r="D469" s="79"/>
      <c r="E469" s="25"/>
      <c r="F469" s="103" t="s">
        <v>179</v>
      </c>
      <c r="G469" s="103"/>
      <c r="H469" s="25"/>
      <c r="I469" s="25"/>
      <c r="J469" s="25"/>
    </row>
    <row r="470" spans="2:10" s="2" customFormat="1" ht="12.75" x14ac:dyDescent="0.2">
      <c r="B470" s="75"/>
      <c r="C470" s="28" t="s">
        <v>137</v>
      </c>
      <c r="D470" s="28"/>
      <c r="E470" s="28"/>
      <c r="F470" s="104" t="s">
        <v>202</v>
      </c>
      <c r="G470" s="104"/>
      <c r="H470" s="28"/>
      <c r="I470" s="28"/>
      <c r="J470" s="28"/>
    </row>
    <row r="471" spans="2:10" s="2" customFormat="1" ht="12.75" x14ac:dyDescent="0.2">
      <c r="B471" s="28"/>
      <c r="C471" s="28"/>
      <c r="D471" s="28"/>
      <c r="E471" s="60"/>
      <c r="F471" s="28"/>
      <c r="G471" s="28"/>
      <c r="H471" s="28"/>
      <c r="I471" s="28"/>
      <c r="J471" s="28"/>
    </row>
    <row r="472" spans="2:10" s="2" customFormat="1" ht="12.75" x14ac:dyDescent="0.2">
      <c r="B472" s="28"/>
      <c r="C472" s="28"/>
      <c r="D472" s="28"/>
      <c r="E472" s="28"/>
      <c r="F472" s="28"/>
      <c r="G472" s="28"/>
      <c r="H472" s="28"/>
      <c r="I472" s="28"/>
      <c r="J472" s="28"/>
    </row>
    <row r="473" spans="2:10" s="2" customFormat="1" ht="12.75" x14ac:dyDescent="0.2">
      <c r="B473" s="28"/>
      <c r="C473" s="28"/>
      <c r="D473" s="28"/>
      <c r="E473" s="28"/>
      <c r="F473" s="28"/>
      <c r="G473" s="28"/>
      <c r="H473" s="28"/>
      <c r="I473" s="28"/>
      <c r="J473" s="28"/>
    </row>
    <row r="474" spans="2:10" s="2" customFormat="1" ht="12.75" x14ac:dyDescent="0.2">
      <c r="B474" s="28"/>
      <c r="C474" s="28"/>
      <c r="D474" s="28"/>
      <c r="E474" s="60"/>
      <c r="F474" s="28"/>
      <c r="G474" s="28"/>
      <c r="H474" s="28"/>
      <c r="I474" s="28"/>
      <c r="J474" s="28"/>
    </row>
    <row r="475" spans="2:10" s="2" customFormat="1" ht="12.75" x14ac:dyDescent="0.2">
      <c r="B475" s="28"/>
      <c r="C475" s="28"/>
      <c r="D475" s="28"/>
      <c r="E475" s="38"/>
      <c r="F475" s="28"/>
      <c r="G475" s="28"/>
      <c r="H475" s="28"/>
      <c r="I475" s="28"/>
      <c r="J475" s="28"/>
    </row>
    <row r="476" spans="2:10" s="2" customFormat="1" ht="12.75" x14ac:dyDescent="0.2">
      <c r="B476" s="28"/>
      <c r="C476" s="28"/>
      <c r="D476" s="28"/>
      <c r="E476" s="38"/>
      <c r="F476" s="28"/>
      <c r="G476" s="28"/>
      <c r="H476" s="28"/>
      <c r="I476" s="28"/>
      <c r="J476" s="28"/>
    </row>
    <row r="477" spans="2:10" s="2" customFormat="1" ht="12.75" x14ac:dyDescent="0.2">
      <c r="B477" s="28"/>
      <c r="C477" s="28"/>
      <c r="D477" s="28"/>
      <c r="E477" s="38"/>
      <c r="F477" s="28"/>
      <c r="G477" s="28"/>
      <c r="H477" s="28"/>
      <c r="I477" s="28"/>
      <c r="J477" s="28"/>
    </row>
    <row r="478" spans="2:10" s="2" customFormat="1" ht="12.75" x14ac:dyDescent="0.2">
      <c r="B478" s="28"/>
      <c r="C478" s="28"/>
      <c r="D478" s="28"/>
      <c r="E478" s="78"/>
      <c r="F478" s="28"/>
      <c r="G478" s="28"/>
      <c r="H478" s="28"/>
      <c r="I478" s="28"/>
      <c r="J478" s="28"/>
    </row>
    <row r="479" spans="2:10" s="2" customFormat="1" ht="12.75" x14ac:dyDescent="0.2">
      <c r="B479" s="28"/>
      <c r="C479" s="28"/>
      <c r="D479" s="28"/>
      <c r="E479" s="60"/>
      <c r="F479" s="28"/>
      <c r="G479" s="28"/>
      <c r="H479" s="28"/>
      <c r="I479" s="28"/>
      <c r="J479" s="28"/>
    </row>
    <row r="480" spans="2:10" s="2" customFormat="1" ht="12.75" x14ac:dyDescent="0.2">
      <c r="B480" s="25"/>
      <c r="C480" s="28"/>
      <c r="D480" s="28"/>
      <c r="E480" s="28"/>
      <c r="F480" s="28"/>
      <c r="G480" s="28"/>
      <c r="H480" s="28"/>
      <c r="I480" s="28"/>
      <c r="J480" s="28"/>
    </row>
    <row r="481" spans="1:10" s="2" customFormat="1" ht="12.75" x14ac:dyDescent="0.2">
      <c r="B481" s="28"/>
      <c r="C481" s="28"/>
      <c r="D481" s="28"/>
      <c r="E481" s="28"/>
      <c r="F481" s="28"/>
      <c r="G481" s="28"/>
      <c r="H481" s="28"/>
      <c r="I481" s="28"/>
      <c r="J481" s="28"/>
    </row>
    <row r="482" spans="1:10" s="2" customFormat="1" ht="12.75" x14ac:dyDescent="0.2">
      <c r="B482" s="28"/>
      <c r="C482" s="28"/>
      <c r="D482" s="28"/>
      <c r="E482" s="28"/>
      <c r="F482" s="28"/>
      <c r="G482" s="28"/>
      <c r="H482" s="28"/>
      <c r="I482" s="28"/>
      <c r="J482" s="28"/>
    </row>
    <row r="483" spans="1:10" s="2" customFormat="1" ht="12.75" x14ac:dyDescent="0.2">
      <c r="B483" s="28"/>
      <c r="C483" s="28"/>
      <c r="D483" s="28"/>
      <c r="E483" s="28"/>
      <c r="F483" s="28"/>
      <c r="G483" s="28"/>
      <c r="H483" s="28"/>
      <c r="I483" s="28"/>
      <c r="J483" s="28"/>
    </row>
    <row r="484" spans="1:10" s="2" customFormat="1" ht="12.75" x14ac:dyDescent="0.2">
      <c r="B484" s="28"/>
      <c r="C484" s="28"/>
      <c r="D484" s="28"/>
      <c r="E484" s="28"/>
      <c r="F484" s="28"/>
      <c r="G484" s="28"/>
      <c r="H484" s="28"/>
      <c r="I484" s="28"/>
      <c r="J484" s="28"/>
    </row>
    <row r="485" spans="1:10" s="2" customFormat="1" ht="12.75" x14ac:dyDescent="0.2">
      <c r="B485" s="28"/>
      <c r="C485" s="28"/>
      <c r="D485" s="28"/>
      <c r="E485" s="28"/>
      <c r="F485" s="28"/>
      <c r="G485" s="28"/>
      <c r="H485" s="28"/>
      <c r="I485" s="28"/>
      <c r="J485" s="28"/>
    </row>
    <row r="486" spans="1:10" s="2" customFormat="1" ht="12.75" x14ac:dyDescent="0.2">
      <c r="B486" s="28"/>
      <c r="C486" s="28"/>
      <c r="D486" s="28"/>
      <c r="E486" s="28"/>
      <c r="F486" s="28"/>
      <c r="G486" s="28"/>
      <c r="H486" s="28"/>
      <c r="I486" s="28"/>
      <c r="J486" s="28"/>
    </row>
    <row r="487" spans="1:10" s="2" customFormat="1" ht="12.75" x14ac:dyDescent="0.2">
      <c r="B487" s="28"/>
      <c r="C487" s="28"/>
      <c r="D487" s="28"/>
      <c r="E487" s="28"/>
      <c r="F487" s="28"/>
      <c r="G487" s="28"/>
      <c r="H487" s="28"/>
      <c r="I487" s="28"/>
      <c r="J487" s="28"/>
    </row>
    <row r="488" spans="1:10" s="2" customFormat="1" ht="12.75" x14ac:dyDescent="0.2">
      <c r="B488" s="28"/>
      <c r="C488" s="28"/>
      <c r="D488" s="28"/>
      <c r="E488" s="28"/>
      <c r="F488" s="28"/>
      <c r="G488" s="28"/>
      <c r="H488" s="28"/>
      <c r="I488" s="28"/>
      <c r="J488" s="28"/>
    </row>
    <row r="489" spans="1:10" s="2" customFormat="1" ht="12.75" x14ac:dyDescent="0.2">
      <c r="B489" s="28"/>
      <c r="C489" s="28"/>
      <c r="D489" s="28"/>
      <c r="E489" s="28"/>
      <c r="F489" s="28"/>
      <c r="G489" s="28"/>
      <c r="H489" s="28"/>
      <c r="I489" s="28"/>
      <c r="J489" s="28"/>
    </row>
    <row r="490" spans="1:10" s="2" customFormat="1" ht="12.75" x14ac:dyDescent="0.2">
      <c r="B490" s="28"/>
      <c r="C490" s="28"/>
      <c r="D490" s="28"/>
      <c r="E490" s="28"/>
      <c r="F490" s="28"/>
      <c r="G490" s="28"/>
      <c r="H490" s="28"/>
      <c r="I490" s="28"/>
      <c r="J490" s="28"/>
    </row>
    <row r="491" spans="1:10" s="2" customFormat="1" ht="12.75" x14ac:dyDescent="0.2">
      <c r="B491" s="28"/>
      <c r="C491" s="28"/>
      <c r="D491" s="28"/>
      <c r="E491" s="28"/>
      <c r="F491" s="28"/>
      <c r="G491" s="28"/>
      <c r="H491" s="28"/>
      <c r="I491" s="28"/>
      <c r="J491" s="28"/>
    </row>
    <row r="492" spans="1:10" s="2" customFormat="1" ht="12.75" x14ac:dyDescent="0.2">
      <c r="B492" s="28"/>
      <c r="C492" s="28"/>
      <c r="D492" s="28"/>
      <c r="E492" s="28"/>
      <c r="F492" s="28"/>
      <c r="G492" s="28"/>
      <c r="H492" s="28"/>
      <c r="I492" s="28"/>
      <c r="J492" s="28"/>
    </row>
    <row r="493" spans="1:10" x14ac:dyDescent="0.25">
      <c r="A493" s="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2026-01-22T15:16:21Z</cp:lastPrinted>
  <dcterms:created xsi:type="dcterms:W3CDTF">2021-06-21T17:12:24Z</dcterms:created>
  <dcterms:modified xsi:type="dcterms:W3CDTF">2026-01-22T16:45:20Z</dcterms:modified>
</cp:coreProperties>
</file>