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Preparacion para enviar al Sisacnoc Estados Financieros al cierre 2024\Excel Estados al cierre 31-12-2024\"/>
    </mc:Choice>
  </mc:AlternateContent>
  <bookViews>
    <workbookView xWindow="0" yWindow="0" windowWidth="19380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0" i="1" l="1"/>
  <c r="O346" i="1"/>
  <c r="O341" i="1"/>
  <c r="L79" i="1"/>
  <c r="G209" i="1" l="1"/>
  <c r="H177" i="1" l="1"/>
  <c r="G177" i="1"/>
  <c r="H184" i="1"/>
  <c r="G184" i="1"/>
  <c r="H192" i="1"/>
  <c r="G192" i="1"/>
  <c r="G136" i="1"/>
  <c r="G144" i="1"/>
  <c r="H144" i="1"/>
  <c r="H151" i="1"/>
  <c r="G151" i="1"/>
  <c r="H231" i="1" l="1"/>
  <c r="G231" i="1"/>
  <c r="G220" i="1"/>
  <c r="H165" i="1"/>
  <c r="G23" i="1"/>
  <c r="G410" i="1" l="1"/>
  <c r="I48" i="1" l="1"/>
  <c r="L120" i="1" l="1"/>
  <c r="H121" i="1"/>
  <c r="H115" i="1"/>
  <c r="G37" i="1" l="1"/>
  <c r="H23" i="1" l="1"/>
  <c r="G15" i="1"/>
  <c r="F64" i="1"/>
  <c r="G80" i="1"/>
  <c r="G82" i="1" s="1"/>
  <c r="G439" i="1"/>
  <c r="G447" i="1"/>
  <c r="H439" i="1"/>
  <c r="H410" i="1"/>
  <c r="G396" i="1"/>
  <c r="H396" i="1" l="1"/>
  <c r="H367" i="1"/>
  <c r="G352" i="1"/>
  <c r="H352" i="1"/>
  <c r="G293" i="1" l="1"/>
  <c r="G270" i="1"/>
  <c r="G329" i="1"/>
  <c r="H329" i="1"/>
  <c r="G307" i="1"/>
  <c r="H307" i="1"/>
  <c r="H293" i="1"/>
  <c r="H270" i="1"/>
  <c r="H220" i="1"/>
  <c r="H209" i="1"/>
  <c r="H136" i="1"/>
  <c r="H80" i="1"/>
  <c r="H82" i="1" s="1"/>
  <c r="J42" i="1"/>
  <c r="F53" i="1" l="1"/>
  <c r="G165" i="1" l="1"/>
  <c r="H37" i="1" l="1"/>
  <c r="G53" i="1"/>
  <c r="E53" i="1"/>
  <c r="D53" i="1"/>
  <c r="G64" i="1" l="1"/>
  <c r="M342" i="1" l="1"/>
  <c r="G367" i="1" l="1"/>
  <c r="H15" i="1"/>
  <c r="H53" i="1" l="1"/>
  <c r="J50" i="1"/>
  <c r="J43" i="1"/>
  <c r="J51" i="1"/>
  <c r="D48" i="1"/>
  <c r="D54" i="1" s="1"/>
  <c r="J53" i="1" l="1"/>
  <c r="H48" i="1"/>
  <c r="H54" i="1" s="1"/>
  <c r="G48" i="1"/>
  <c r="G54" i="1" s="1"/>
  <c r="F48" i="1"/>
  <c r="F54" i="1" s="1"/>
  <c r="E48" i="1"/>
  <c r="E54" i="1" s="1"/>
  <c r="J48" i="1" l="1"/>
  <c r="C53" i="1" l="1"/>
  <c r="I54" i="1" l="1"/>
  <c r="J54" i="1" s="1"/>
  <c r="E107" i="1"/>
</calcChain>
</file>

<file path=xl/sharedStrings.xml><?xml version="1.0" encoding="utf-8"?>
<sst xmlns="http://schemas.openxmlformats.org/spreadsheetml/2006/main" count="401" uniqueCount="368">
  <si>
    <t>Efectivo y equivalente de efectivo</t>
  </si>
  <si>
    <t>NOTA-7</t>
  </si>
  <si>
    <t>(Nota-7)</t>
  </si>
  <si>
    <t>090-107093-9-Cuenta Receptora-Cuenta Ahorro</t>
  </si>
  <si>
    <t>090-104172-6-Cuenta de Personal-Cuenta</t>
  </si>
  <si>
    <t>Corriente</t>
  </si>
  <si>
    <t>090-104173-4-Cuenta de Inversiones de Obras-Cuenta Corriente</t>
  </si>
  <si>
    <t>090-400008-7-Cuenta de Servicios Municipales -Cuenta Corriente</t>
  </si>
  <si>
    <t>090-107203-6-Cuenta de Salub,Genero y Educacion</t>
  </si>
  <si>
    <t>Total</t>
  </si>
  <si>
    <t>Nota-8</t>
  </si>
  <si>
    <t>Cuenta por cobra acorto Plazo(Nota 8)</t>
  </si>
  <si>
    <t xml:space="preserve">Prestaciones  de Servicios a cobrar al septor privado intero </t>
  </si>
  <si>
    <t>Nota- 9</t>
  </si>
  <si>
    <t>Inventario</t>
  </si>
  <si>
    <t>Fisco</t>
  </si>
  <si>
    <t>Alimento y bebidas para persona y animales</t>
  </si>
  <si>
    <t>Papel de Escritorio</t>
  </si>
  <si>
    <t>Producto de Papel y carton</t>
  </si>
  <si>
    <t>Libros revistas  y perioco</t>
  </si>
  <si>
    <t>Articulo de Plastico</t>
  </si>
  <si>
    <t>Materiales de limpiezas</t>
  </si>
  <si>
    <t>Utiles de escritorio, oficina informatica y equipos</t>
  </si>
  <si>
    <t>Otros materiales y suminstros para consumo y prestacion de servicios</t>
  </si>
  <si>
    <t>Otros insumos varios</t>
  </si>
  <si>
    <t>Utiles de Cocina y comedor</t>
  </si>
  <si>
    <t>Terreno</t>
  </si>
  <si>
    <t>Infraestructura</t>
  </si>
  <si>
    <t>Edif. Y comp.</t>
  </si>
  <si>
    <t>Equipo,Transp y otros</t>
  </si>
  <si>
    <t>Const. En Proceso</t>
  </si>
  <si>
    <t>Adiciones</t>
  </si>
  <si>
    <t>Superávit revaluación</t>
  </si>
  <si>
    <t>Retiros</t>
  </si>
  <si>
    <t>Otros</t>
  </si>
  <si>
    <t>Transferencias</t>
  </si>
  <si>
    <t>Saldo al final del periodo</t>
  </si>
  <si>
    <t xml:space="preserve">Dep. Acum. al inicio del periodo  </t>
  </si>
  <si>
    <t>Cargo del periodo</t>
  </si>
  <si>
    <t>Nota 10 Propiedad planta y equipo</t>
  </si>
  <si>
    <t xml:space="preserve">Servicios por pagar al sector privado interno  </t>
  </si>
  <si>
    <t>Inventario por pagar</t>
  </si>
  <si>
    <t>Bienes por paga al sector privado</t>
  </si>
  <si>
    <t>Nota 15</t>
  </si>
  <si>
    <t>Capital  inicial en valores historicos</t>
  </si>
  <si>
    <t>Resultado acumulado de ejecicios anteriores</t>
  </si>
  <si>
    <t xml:space="preserve">Ajustes por reexpresion de resultados acumulados de ejercicios anteriores </t>
  </si>
  <si>
    <t>Resultados Acumulados (Nota)</t>
  </si>
  <si>
    <t xml:space="preserve">Impuestos sobre venta condicionales de muebles </t>
  </si>
  <si>
    <t>Impuestos, permisos y licencias sobre actividades comerciales</t>
  </si>
  <si>
    <t>Impuestos,permisos y licencias sobre actividades de construccion</t>
  </si>
  <si>
    <t>Impuestos ,permisos y licencias relacionas con tramporte</t>
  </si>
  <si>
    <t>Impuestos y permiso sobre tramires</t>
  </si>
  <si>
    <t>Otros impuestos, permisos  y licencias por uso de de bienes y servicios</t>
  </si>
  <si>
    <t>Otros impuestos diversos</t>
  </si>
  <si>
    <t>Multas adminstrativas</t>
  </si>
  <si>
    <t xml:space="preserve">Tramitacion de Plano </t>
  </si>
  <si>
    <t>Expedicion de certificaciones y legalizaciones</t>
  </si>
  <si>
    <t>Nota 22</t>
  </si>
  <si>
    <t>Transferencias (Nota 22)</t>
  </si>
  <si>
    <t>Transferencias corrientes de la Administracion Central-Efectivo</t>
  </si>
  <si>
    <t>Transferecias de Capital de la Administracion Central_efectivo</t>
  </si>
  <si>
    <t>Ingresos por alquilres  y arrendamientos de propiedades, planta y equipo</t>
  </si>
  <si>
    <t>Sevicios funerarios</t>
  </si>
  <si>
    <t>Sueldos Fijos</t>
  </si>
  <si>
    <t>Jornales</t>
  </si>
  <si>
    <t>Remuneraciones por horas extraordinarias</t>
  </si>
  <si>
    <t>Prima de trasmporte</t>
  </si>
  <si>
    <t xml:space="preserve">Otros beneficios  por terminacion </t>
  </si>
  <si>
    <t>Contribuciones al seguro de Salub</t>
  </si>
  <si>
    <t xml:space="preserve">Contribuciones al seguro de pensiones </t>
  </si>
  <si>
    <t>Contribuciones alseguro de riesgo laboral</t>
  </si>
  <si>
    <t>Otras remuneraciones  basicas al personal con carácter transitorio</t>
  </si>
  <si>
    <t>Ayudas a hogares y personas- efectivo</t>
  </si>
  <si>
    <t>Otra tranferancias a gobiernos centrales y municipales</t>
  </si>
  <si>
    <t xml:space="preserve">Sueldos , Salarios y beneficios a Empleados (Nota </t>
  </si>
  <si>
    <t>Recargos, multas y otros ingresos (Nota 23)</t>
  </si>
  <si>
    <t>Alimento y bebidas para personas y animales consumidos</t>
  </si>
  <si>
    <t>Papel de escritorio consmidos</t>
  </si>
  <si>
    <t>Productos de Papel y carton</t>
  </si>
  <si>
    <t>Otros materiales y suministros para consumo y prestacion de servicios</t>
  </si>
  <si>
    <t>Productos electricos afines cosumidos</t>
  </si>
  <si>
    <t>Utiles destinados a actividades deportivas y recreativas cosumidos</t>
  </si>
  <si>
    <t>Utiles de escritorio, oficina informatica y enseñanza consumidos</t>
  </si>
  <si>
    <t>Materiales de limpieza cosumidos</t>
  </si>
  <si>
    <t>Otros repuestos y accesorios para maquinaria y equipo consumidos</t>
  </si>
  <si>
    <t>Llantas y neumaticos consumidos</t>
  </si>
  <si>
    <t>Productos quimicos y conexos consumidos</t>
  </si>
  <si>
    <t>Lubricantes consumidos</t>
  </si>
  <si>
    <t>Combustibles consumidos</t>
  </si>
  <si>
    <t>Productos metalicos y sus derivados</t>
  </si>
  <si>
    <t xml:space="preserve">                                       </t>
  </si>
  <si>
    <t>Articulos de plasticos consumidos</t>
  </si>
  <si>
    <t>Especies timbras y valoradas cosmidas</t>
  </si>
  <si>
    <t>Gasto de depreciacion</t>
  </si>
  <si>
    <t>Edificaciones</t>
  </si>
  <si>
    <t xml:space="preserve">Maquinaria y equipo </t>
  </si>
  <si>
    <t>Mobiliario y equipo de Oficina</t>
  </si>
  <si>
    <t>Equipo de transporte</t>
  </si>
  <si>
    <t>Telefono local</t>
  </si>
  <si>
    <t>Agua</t>
  </si>
  <si>
    <t>Recoleccion de desechos solidos</t>
  </si>
  <si>
    <t>Publicidad y propaganda</t>
  </si>
  <si>
    <t xml:space="preserve">Impresión y encuadernacion </t>
  </si>
  <si>
    <t>Viaticos dentro del pais</t>
  </si>
  <si>
    <t>Seguro de bienes muebles</t>
  </si>
  <si>
    <t>Otros servicios tecnicos profeccionales</t>
  </si>
  <si>
    <t>Gastos Judiciales</t>
  </si>
  <si>
    <t>Reparaciones de Obra Menores en edificaciones</t>
  </si>
  <si>
    <t>Mantenimiento y reparacion de equipo de transporte traccion y elevacion</t>
  </si>
  <si>
    <t>Alquiler de equipo de transporte, traccion y elevacion</t>
  </si>
  <si>
    <t>Eventos  generales</t>
  </si>
  <si>
    <t>Festividades</t>
  </si>
  <si>
    <t>Actuacciones deportivas</t>
  </si>
  <si>
    <t>Actuacciones  artisticas</t>
  </si>
  <si>
    <t>Otros servicios deiversos</t>
  </si>
  <si>
    <t>Comiciones  y gastos bancarios por servicios no financeros</t>
  </si>
  <si>
    <r>
      <rPr>
        <b/>
        <sz val="10"/>
        <color theme="1"/>
        <rFont val="Calibri"/>
        <family val="2"/>
        <scheme val="minor"/>
      </rPr>
      <t>Tota</t>
    </r>
    <r>
      <rPr>
        <sz val="10"/>
        <color theme="1"/>
        <rFont val="Calibri"/>
        <family val="2"/>
        <scheme val="minor"/>
      </rPr>
      <t xml:space="preserve">l </t>
    </r>
  </si>
  <si>
    <t>Otros pasivo corriente</t>
  </si>
  <si>
    <t>Cuentas varias por pagar</t>
  </si>
  <si>
    <t>al sector privado interno c/p</t>
  </si>
  <si>
    <t xml:space="preserve">Cuenta varias por pagar al dector privado interno </t>
  </si>
  <si>
    <t>Cuentas Comerciales a  pagar a largo plazo sujetas adepuracion</t>
  </si>
  <si>
    <t>Servicios Adminstrativos</t>
  </si>
  <si>
    <t>Trasferecia Corriente de la Adminstracion Central -Otras</t>
  </si>
  <si>
    <t>Impuesto Multas y Sanciones(Nota17)</t>
  </si>
  <si>
    <t>(Nota19)</t>
  </si>
  <si>
    <t>Nota 20</t>
  </si>
  <si>
    <t>so (Nota 20)</t>
  </si>
  <si>
    <t>Salario de Navidad</t>
  </si>
  <si>
    <t>Trasnferencias corrientes a  otras institucioens sin fines de lucro-Efectivo</t>
  </si>
  <si>
    <t>Nota 23</t>
  </si>
  <si>
    <t>Servicios de capacitacion</t>
  </si>
  <si>
    <t>Otros gastos (Nota 25)</t>
  </si>
  <si>
    <t>en revision</t>
  </si>
  <si>
    <t>y derechos</t>
  </si>
  <si>
    <t>de consumo</t>
  </si>
  <si>
    <t xml:space="preserve"> </t>
  </si>
  <si>
    <t>Extraordinaria</t>
  </si>
  <si>
    <t>Trasferencia Extraordinari de Capital</t>
  </si>
  <si>
    <t>Trtanferenia de Instituciones publicas desentralizadas y Autonomas no Financie.</t>
  </si>
  <si>
    <t>Pago de Mensura Catastrales</t>
  </si>
  <si>
    <t>Inhumacion y Exhumacion</t>
  </si>
  <si>
    <t>Recolrcion de desechos solidos</t>
  </si>
  <si>
    <t>Casetas fijas y moviles</t>
  </si>
  <si>
    <t>Arendamientos</t>
  </si>
  <si>
    <t>Limpieza de Solares  Yermos</t>
  </si>
  <si>
    <t>de locales,nichos</t>
  </si>
  <si>
    <t>Venta de Activo no Financiero</t>
  </si>
  <si>
    <t xml:space="preserve">Venta de Terreno en Cementerio </t>
  </si>
  <si>
    <t xml:space="preserve">Sub-  nota </t>
  </si>
  <si>
    <t>Multa por construccion Ilegal</t>
  </si>
  <si>
    <t>del Ingreso General</t>
  </si>
  <si>
    <t xml:space="preserve">Sub- Nota </t>
  </si>
  <si>
    <t>del ingreso General</t>
  </si>
  <si>
    <t>Disminucion de disponibilidades Internas</t>
  </si>
  <si>
    <t>Obras</t>
  </si>
  <si>
    <t>Obras Para edificacio no residencial</t>
  </si>
  <si>
    <t>Obras para edificacion de otras estructuras</t>
  </si>
  <si>
    <t>Obras hidrauricas y sanitarias</t>
  </si>
  <si>
    <t>Obras Urbanisticas</t>
  </si>
  <si>
    <t>Obas en cemeterios</t>
  </si>
  <si>
    <t>Infraestructura  terrestre y obras conexas</t>
  </si>
  <si>
    <t>Objeto del Patrimonio Cultural</t>
  </si>
  <si>
    <t>Equipo de tecnologia de la informacion</t>
  </si>
  <si>
    <t>y comunicacion</t>
  </si>
  <si>
    <t>Equipo de  comunicacionn telecomunicacion y señalizacion</t>
  </si>
  <si>
    <t>Automoviles y Camiones</t>
  </si>
  <si>
    <t>Muebles y Equipo de Oficina</t>
  </si>
  <si>
    <t>Maquinarias y Herramientas</t>
  </si>
  <si>
    <t>Sintama de Climatizacion y Equipo</t>
  </si>
  <si>
    <t>Maquinarias y equipo de construccion</t>
  </si>
  <si>
    <t>Transferencias de Capital s asociaciones sin fines de Lucro</t>
  </si>
  <si>
    <t>Viatico fuera del Pais</t>
  </si>
  <si>
    <t>Otros Equipos de Transporte</t>
  </si>
  <si>
    <t>Infraestrucrura</t>
  </si>
  <si>
    <t>Nota 11</t>
  </si>
  <si>
    <t>Nota 13</t>
  </si>
  <si>
    <t>Nota 18</t>
  </si>
  <si>
    <t>Nota 19</t>
  </si>
  <si>
    <t>Gastos Financieroa</t>
  </si>
  <si>
    <t>Gastos de Representacion en el pais</t>
  </si>
  <si>
    <t>Pensiones</t>
  </si>
  <si>
    <t>Bonos para utiles diversos</t>
  </si>
  <si>
    <t xml:space="preserve">Cubicaciones </t>
  </si>
  <si>
    <t>Servicio por Pagar al sector privado Interno</t>
  </si>
  <si>
    <t xml:space="preserve"> Cubicaciones</t>
  </si>
  <si>
    <t>Venta de Terreno en cementerio</t>
  </si>
  <si>
    <t>Otros arbitrios diverso</t>
  </si>
  <si>
    <t>Servicio de Alimentacion</t>
  </si>
  <si>
    <t>Herramientas Menores</t>
  </si>
  <si>
    <t>Productos de Cemento</t>
  </si>
  <si>
    <t>Pintura ,lacas y absorbente</t>
  </si>
  <si>
    <t>Otros Pasivos no Corriente</t>
  </si>
  <si>
    <t>Alcalde Municipal</t>
  </si>
  <si>
    <t>Tesorera Municipal</t>
  </si>
  <si>
    <t>Activos Netos /Patrimoio</t>
  </si>
  <si>
    <t>Resultado</t>
  </si>
  <si>
    <t>del Periodo</t>
  </si>
  <si>
    <t>Resultado Acumulado</t>
  </si>
  <si>
    <t>Patrimio Intucional</t>
  </si>
  <si>
    <t>Prestaciones por cobrar al septor privado interno</t>
  </si>
  <si>
    <t>Impuesto Licencia para instalacion de Telecomunicaciones</t>
  </si>
  <si>
    <t xml:space="preserve">Ingresos con contraprestacion </t>
  </si>
  <si>
    <t>Incluido en otros Ingresos</t>
  </si>
  <si>
    <t xml:space="preserve">Prestaciones </t>
  </si>
  <si>
    <t>Pasaje y gastos de transporte</t>
  </si>
  <si>
    <t>Juridicos</t>
  </si>
  <si>
    <t>Camara Fotografica y de Video</t>
  </si>
  <si>
    <t>Su- Total</t>
  </si>
  <si>
    <t>Mob. Y equ. de ofic. Y 0tros</t>
  </si>
  <si>
    <t>Nota 21</t>
  </si>
  <si>
    <t>Subvenciones y otros pagos por transferencias</t>
  </si>
  <si>
    <t>Sumistro y materiales para el consumo</t>
  </si>
  <si>
    <t xml:space="preserve">Inventario </t>
  </si>
  <si>
    <t>Costos de adquisición  (2023)</t>
  </si>
  <si>
    <t>Prop. planta y equipos neto (2024)</t>
  </si>
  <si>
    <t>Mercado y hospedaje</t>
  </si>
  <si>
    <t>Prope</t>
  </si>
  <si>
    <t>Fondos especiales de la Presidencia</t>
  </si>
  <si>
    <t xml:space="preserve">De capital </t>
  </si>
  <si>
    <t>Liga Minicipal</t>
  </si>
  <si>
    <t>Tranferncias</t>
  </si>
  <si>
    <t>Arrendamiento de Solares</t>
  </si>
  <si>
    <t>Arendamiento de terreno en cementerio</t>
  </si>
  <si>
    <t>Recargos Multa s y sanciones por arriendos</t>
  </si>
  <si>
    <t>Impuesto sobre registro de documento</t>
  </si>
  <si>
    <t>Impuesto sobre villares</t>
  </si>
  <si>
    <t>Espetaculo Publico con o sin boleta de entrada</t>
  </si>
  <si>
    <t>Permisos para romper pavimento de la via Publica</t>
  </si>
  <si>
    <t>Permiso para Instalacion de envasadora de gas y combustibles</t>
  </si>
  <si>
    <t>Permiso para ocupacion vias publicas para comercion imformar</t>
  </si>
  <si>
    <t xml:space="preserve">Permiso a ocupar via publica con Material de construccion </t>
  </si>
  <si>
    <t>Permiso  para usulfructo via publica carga y descarga de mercancia</t>
  </si>
  <si>
    <t>Permiso de construccion de Nicho, fosas y Panteones</t>
  </si>
  <si>
    <t>Permisos para demolicion de Construciones</t>
  </si>
  <si>
    <t xml:space="preserve">Anuncios, Muestras y Carteles  </t>
  </si>
  <si>
    <t>Hoteles, moteles y aparta y establecimuiento similares</t>
  </si>
  <si>
    <t xml:space="preserve">Certificacion de Animales </t>
  </si>
  <si>
    <t>Traspaso de Solares y Terreno Rurales</t>
  </si>
  <si>
    <t>Autorizacion de Poda</t>
  </si>
  <si>
    <t>Matanzas y expedicion de Carnes</t>
  </si>
  <si>
    <t>Esta nota esta mas detallada ahora.</t>
  </si>
  <si>
    <t>Inresos diversos</t>
  </si>
  <si>
    <t>Otros Arbitrios diversos</t>
  </si>
  <si>
    <t>Repuestos</t>
  </si>
  <si>
    <t>Accesorios</t>
  </si>
  <si>
    <t>Productos y Utiles Varios n.i.p</t>
  </si>
  <si>
    <t>Utiles de Cocina y Comedor</t>
  </si>
  <si>
    <t>Serrvicios  de Informatica y sistema Computarizados</t>
  </si>
  <si>
    <t>Servicios de Internet y Television por cable</t>
  </si>
  <si>
    <t>Alquiler de equipo de oficina  y muebles</t>
  </si>
  <si>
    <t>Equipos y Aparatos Audio Visuales</t>
  </si>
  <si>
    <t>Carroceria y Remolques</t>
  </si>
  <si>
    <t xml:space="preserve">Cajas recolectora de basura </t>
  </si>
  <si>
    <t xml:space="preserve">Disminucion </t>
  </si>
  <si>
    <t>Maq.  Equipos y ot</t>
  </si>
  <si>
    <t>Licda. Belkis Altagracia Santos</t>
  </si>
  <si>
    <t xml:space="preserve">Licda. Rogelia Paulino Duran </t>
  </si>
  <si>
    <t>Licda. Leida C. Matias Antonio</t>
  </si>
  <si>
    <t>Sub- Nota- 10</t>
  </si>
  <si>
    <t>Terminada</t>
  </si>
  <si>
    <t>Acera y contenes 300 mts.</t>
  </si>
  <si>
    <t>Acera y contenes 283 y 315</t>
  </si>
  <si>
    <t>Acera y contenes 213.36 y229ml</t>
  </si>
  <si>
    <t>Acera y contenes 446.50mt2</t>
  </si>
  <si>
    <t>Acera y contenes342.65mt2 315.70</t>
  </si>
  <si>
    <t>Acera y contenes 325.42 y461.60</t>
  </si>
  <si>
    <t>Aceray contenes 461.18y381.60m</t>
  </si>
  <si>
    <t>Acera y contenes 116.65y 203.30</t>
  </si>
  <si>
    <t>Acera y contenes 150mt2y300ml</t>
  </si>
  <si>
    <t>Acera ycontenes248.89ml318.10</t>
  </si>
  <si>
    <t>Aceray contenes 353.60y383.60</t>
  </si>
  <si>
    <t>Acera y contenes 300mt</t>
  </si>
  <si>
    <t>Badenes los Jardine 2da etapa</t>
  </si>
  <si>
    <t>Badenes Barrio lindo Bijao</t>
  </si>
  <si>
    <t>Badenes,Septor Olimpia princip</t>
  </si>
  <si>
    <t>300mt de Acera y contenes Hat.</t>
  </si>
  <si>
    <t>Aceras y contenes Liga Municip.</t>
  </si>
  <si>
    <t>Sub-Nota-10</t>
  </si>
  <si>
    <t>Edificacion y Comp.</t>
  </si>
  <si>
    <t>Afirmado de 1556.77y47.20 hacer</t>
  </si>
  <si>
    <t>Afirmado4167.68Hatillo</t>
  </si>
  <si>
    <t>Capilla en Mama tin</t>
  </si>
  <si>
    <t>Anexo Capi, Holg.M</t>
  </si>
  <si>
    <t>Verja Perim. Cen.c</t>
  </si>
  <si>
    <t>Techo iglesia Adve.</t>
  </si>
  <si>
    <t>capillaen los Arroyo</t>
  </si>
  <si>
    <t>Techocapi. Herm.m.</t>
  </si>
  <si>
    <t>TechoEsta.Las colin</t>
  </si>
  <si>
    <t>Techo g.lup.vistaalv.</t>
  </si>
  <si>
    <t>Rem.cap.Las Merc.</t>
  </si>
  <si>
    <t>Rem.capi.los cacao</t>
  </si>
  <si>
    <t>Term.capi.vistanue</t>
  </si>
  <si>
    <t>Rem. Cap. Erc.pepin</t>
  </si>
  <si>
    <t>Rem.cap J.M.S.Tain</t>
  </si>
  <si>
    <t>Rem cap.S.pedro</t>
  </si>
  <si>
    <t>Term Cap. Carm. Bo</t>
  </si>
  <si>
    <t>Rem.cap.com. Flore</t>
  </si>
  <si>
    <t>Entrada dela Ciudad</t>
  </si>
  <si>
    <t>Glorietay R.Parqueol.ten</t>
  </si>
  <si>
    <t>Af.Cementerio G.</t>
  </si>
  <si>
    <t>Term fune. Cem.G.</t>
  </si>
  <si>
    <t>Una G.canh. La Joya</t>
  </si>
  <si>
    <t>Media Canch.losma</t>
  </si>
  <si>
    <t>Ter,cantrode des.Inf</t>
  </si>
  <si>
    <t>Murocont.Plaza Me</t>
  </si>
  <si>
    <t>Enc. Cerr.cast. Ariba</t>
  </si>
  <si>
    <t>En Proceso</t>
  </si>
  <si>
    <t>Con t.  De Una verlj</t>
  </si>
  <si>
    <t>CapSeptor Grullone</t>
  </si>
  <si>
    <t>Medio Baño cap,SJ</t>
  </si>
  <si>
    <t>Techo of, Ay. Muni</t>
  </si>
  <si>
    <t xml:space="preserve">perforacin pozo </t>
  </si>
  <si>
    <t xml:space="preserve">             M/g  Antonio Diaz Paulino</t>
  </si>
  <si>
    <t>Prestacion de servicios por cobrar Escuelas Pulicacas</t>
  </si>
  <si>
    <t>Desecho  Solido</t>
  </si>
  <si>
    <t>Permiso de oper.</t>
  </si>
  <si>
    <t xml:space="preserve">Nota reubicacion de cuentas por pagar </t>
  </si>
  <si>
    <t>Nota 12</t>
  </si>
  <si>
    <t>Beneficios a Empleados</t>
  </si>
  <si>
    <t>Prestaciones esconomicas desvinculacion</t>
  </si>
  <si>
    <t>Pagos por servicos empleados</t>
  </si>
  <si>
    <t>Cuentas por pagar a corto Plazo</t>
  </si>
  <si>
    <t>Acumulaciones y retenciones por pagar</t>
  </si>
  <si>
    <t>Rentenciones por pagar</t>
  </si>
  <si>
    <t>Impuesto por pagar</t>
  </si>
  <si>
    <t>Repuesto</t>
  </si>
  <si>
    <t>Telefono y Servicios de Flora</t>
  </si>
  <si>
    <t>Internet</t>
  </si>
  <si>
    <t xml:space="preserve">Combustible </t>
  </si>
  <si>
    <t>Producto electrico</t>
  </si>
  <si>
    <t>Pintura, lacas, y diliyente</t>
  </si>
  <si>
    <t>Eventos Generales</t>
  </si>
  <si>
    <t>Alquileres</t>
  </si>
  <si>
    <t>Publicidad Y Propaganda</t>
  </si>
  <si>
    <t>Otros Servicios Tecnico Profeccionales</t>
  </si>
  <si>
    <t xml:space="preserve">Subvenciones </t>
  </si>
  <si>
    <t xml:space="preserve"> Nota 14</t>
  </si>
  <si>
    <t>Beneficios  a empleados a largo plazo</t>
  </si>
  <si>
    <t xml:space="preserve">Prestaciones Laborales </t>
  </si>
  <si>
    <t>Nota  16</t>
  </si>
  <si>
    <t>Retenciones por pagar</t>
  </si>
  <si>
    <t>Pasivos no Corrientes</t>
  </si>
  <si>
    <t>Cuentas por Pagar a Largo Plazo</t>
  </si>
  <si>
    <t>Alimento y Bebida</t>
  </si>
  <si>
    <t>Impresnta</t>
  </si>
  <si>
    <t>Combustible</t>
  </si>
  <si>
    <t>Fereteria</t>
  </si>
  <si>
    <t>Nota  17</t>
  </si>
  <si>
    <t>Farmacia</t>
  </si>
  <si>
    <t>Comunicación Internet y telefono</t>
  </si>
  <si>
    <t xml:space="preserve">Arquiler </t>
  </si>
  <si>
    <t>Tienda de Abarrotes</t>
  </si>
  <si>
    <t>Otros Proveedores</t>
  </si>
  <si>
    <t>Electricidad</t>
  </si>
  <si>
    <t>Nota  25</t>
  </si>
  <si>
    <t>Nota 26</t>
  </si>
  <si>
    <t>Nota 27</t>
  </si>
  <si>
    <t>Nota 28</t>
  </si>
  <si>
    <t>Nota 29</t>
  </si>
  <si>
    <t>Nota  30</t>
  </si>
  <si>
    <t>Nota 24</t>
  </si>
  <si>
    <t xml:space="preserve">                  Gerente financiera</t>
  </si>
  <si>
    <t xml:space="preserve">               Contadora Municipal </t>
  </si>
  <si>
    <t>Sub-nota 7 la difencia  en el efctivo al principio del periodo</t>
  </si>
  <si>
    <t>se debe a la diferncia entre el  pagado y devengados e impestp pendiente de pago.</t>
  </si>
  <si>
    <t>que no mestan en la conciliacion.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</si>
</sst>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9" fontId="5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4" fillId="0" borderId="0" xfId="0" applyNumberFormat="1" applyFont="1"/>
    <xf numFmtId="0" fontId="7" fillId="0" borderId="0" xfId="0" applyFont="1"/>
    <xf numFmtId="43" fontId="8" fillId="0" borderId="0" xfId="1" applyFont="1"/>
    <xf numFmtId="0" fontId="9" fillId="0" borderId="0" xfId="0" applyFont="1"/>
    <xf numFmtId="4" fontId="9" fillId="0" borderId="0" xfId="0" applyNumberFormat="1" applyFont="1"/>
    <xf numFmtId="43" fontId="10" fillId="0" borderId="0" xfId="0" applyNumberFormat="1" applyFont="1"/>
    <xf numFmtId="4" fontId="5" fillId="0" borderId="0" xfId="0" applyNumberFormat="1" applyFont="1" applyBorder="1"/>
    <xf numFmtId="4" fontId="4" fillId="0" borderId="2" xfId="0" applyNumberFormat="1" applyFont="1" applyBorder="1"/>
    <xf numFmtId="43" fontId="0" fillId="0" borderId="0" xfId="1" applyFont="1"/>
    <xf numFmtId="0" fontId="4" fillId="0" borderId="0" xfId="0" applyNumberFormat="1" applyFont="1"/>
    <xf numFmtId="43" fontId="4" fillId="0" borderId="2" xfId="1" applyFont="1" applyBorder="1"/>
    <xf numFmtId="43" fontId="5" fillId="0" borderId="0" xfId="1" applyFont="1" applyBorder="1"/>
    <xf numFmtId="43" fontId="4" fillId="0" borderId="2" xfId="0" applyNumberFormat="1" applyFont="1" applyBorder="1"/>
    <xf numFmtId="43" fontId="4" fillId="0" borderId="0" xfId="1" applyFont="1" applyBorder="1"/>
    <xf numFmtId="43" fontId="4" fillId="0" borderId="0" xfId="0" applyNumberFormat="1" applyFont="1"/>
    <xf numFmtId="43" fontId="7" fillId="0" borderId="0" xfId="1" applyFont="1"/>
    <xf numFmtId="43" fontId="5" fillId="0" borderId="0" xfId="0" applyNumberFormat="1" applyFont="1"/>
    <xf numFmtId="43" fontId="10" fillId="0" borderId="0" xfId="1" applyFont="1"/>
    <xf numFmtId="0" fontId="11" fillId="0" borderId="0" xfId="0" applyFont="1"/>
    <xf numFmtId="0" fontId="5" fillId="2" borderId="0" xfId="0" applyFont="1" applyFill="1"/>
    <xf numFmtId="0" fontId="5" fillId="3" borderId="0" xfId="0" applyFont="1" applyFill="1"/>
    <xf numFmtId="43" fontId="5" fillId="3" borderId="0" xfId="1" applyFont="1" applyFill="1"/>
    <xf numFmtId="0" fontId="5" fillId="0" borderId="0" xfId="0" applyFont="1" applyBorder="1"/>
    <xf numFmtId="4" fontId="5" fillId="0" borderId="3" xfId="0" applyNumberFormat="1" applyFont="1" applyBorder="1"/>
    <xf numFmtId="43" fontId="5" fillId="0" borderId="3" xfId="1" applyFont="1" applyBorder="1"/>
    <xf numFmtId="43" fontId="4" fillId="0" borderId="3" xfId="1" applyFont="1" applyBorder="1"/>
    <xf numFmtId="0" fontId="4" fillId="0" borderId="3" xfId="0" applyFont="1" applyBorder="1"/>
    <xf numFmtId="4" fontId="7" fillId="0" borderId="0" xfId="0" applyNumberFormat="1" applyFont="1" applyBorder="1"/>
    <xf numFmtId="0" fontId="5" fillId="0" borderId="0" xfId="0" applyFont="1" applyFill="1"/>
    <xf numFmtId="0" fontId="7" fillId="0" borderId="0" xfId="0" applyFont="1" applyFill="1"/>
    <xf numFmtId="43" fontId="5" fillId="0" borderId="0" xfId="1" applyFont="1" applyFill="1"/>
    <xf numFmtId="0" fontId="4" fillId="0" borderId="0" xfId="0" applyFont="1" applyFill="1"/>
    <xf numFmtId="0" fontId="12" fillId="0" borderId="3" xfId="0" applyFont="1" applyBorder="1"/>
    <xf numFmtId="0" fontId="11" fillId="0" borderId="3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center"/>
    </xf>
    <xf numFmtId="43" fontId="11" fillId="0" borderId="0" xfId="1" applyFont="1" applyAlignment="1"/>
    <xf numFmtId="43" fontId="11" fillId="0" borderId="0" xfId="1" applyFont="1"/>
    <xf numFmtId="43" fontId="12" fillId="0" borderId="5" xfId="1" applyFont="1" applyBorder="1"/>
    <xf numFmtId="4" fontId="11" fillId="0" borderId="0" xfId="0" applyNumberFormat="1" applyFont="1"/>
    <xf numFmtId="43" fontId="11" fillId="0" borderId="5" xfId="1" applyFont="1" applyBorder="1"/>
    <xf numFmtId="43" fontId="12" fillId="0" borderId="0" xfId="1" applyFont="1"/>
    <xf numFmtId="43" fontId="11" fillId="0" borderId="0" xfId="0" applyNumberFormat="1" applyFont="1"/>
    <xf numFmtId="43" fontId="12" fillId="0" borderId="1" xfId="1" applyFont="1" applyBorder="1"/>
    <xf numFmtId="43" fontId="12" fillId="0" borderId="4" xfId="1" applyFont="1" applyBorder="1"/>
    <xf numFmtId="0" fontId="12" fillId="0" borderId="0" xfId="0" applyFont="1" applyAlignment="1">
      <alignment wrapText="1"/>
    </xf>
    <xf numFmtId="43" fontId="12" fillId="0" borderId="0" xfId="1" applyFont="1" applyBorder="1"/>
    <xf numFmtId="4" fontId="4" fillId="0" borderId="0" xfId="0" applyNumberFormat="1" applyFont="1" applyBorder="1"/>
    <xf numFmtId="43" fontId="5" fillId="0" borderId="2" xfId="0" applyNumberFormat="1" applyFont="1" applyBorder="1"/>
    <xf numFmtId="43" fontId="5" fillId="0" borderId="2" xfId="1" applyFont="1" applyBorder="1"/>
    <xf numFmtId="0" fontId="12" fillId="0" borderId="0" xfId="0" applyFont="1"/>
    <xf numFmtId="43" fontId="12" fillId="0" borderId="0" xfId="0" applyNumberFormat="1" applyFont="1"/>
    <xf numFmtId="43" fontId="11" fillId="0" borderId="3" xfId="1" applyFont="1" applyBorder="1"/>
    <xf numFmtId="43" fontId="12" fillId="0" borderId="2" xfId="1" applyFont="1" applyBorder="1"/>
    <xf numFmtId="43" fontId="4" fillId="0" borderId="3" xfId="0" applyNumberFormat="1" applyFont="1" applyBorder="1"/>
    <xf numFmtId="43" fontId="5" fillId="0" borderId="0" xfId="0" applyNumberFormat="1" applyFont="1" applyBorder="1"/>
    <xf numFmtId="43" fontId="4" fillId="0" borderId="0" xfId="0" applyNumberFormat="1" applyFont="1" applyBorder="1"/>
    <xf numFmtId="43" fontId="5" fillId="0" borderId="0" xfId="0" applyNumberFormat="1" applyFont="1" applyFill="1"/>
    <xf numFmtId="0" fontId="13" fillId="0" borderId="0" xfId="0" applyFont="1" applyAlignment="1">
      <alignment horizontal="center"/>
    </xf>
    <xf numFmtId="0" fontId="14" fillId="0" borderId="0" xfId="0" applyFont="1"/>
    <xf numFmtId="4" fontId="11" fillId="0" borderId="0" xfId="0" applyNumberFormat="1" applyFont="1" applyBorder="1"/>
    <xf numFmtId="4" fontId="14" fillId="0" borderId="0" xfId="0" applyNumberFormat="1" applyFont="1" applyBorder="1"/>
    <xf numFmtId="4" fontId="4" fillId="0" borderId="3" xfId="0" applyNumberFormat="1" applyFont="1" applyBorder="1"/>
    <xf numFmtId="43" fontId="11" fillId="0" borderId="0" xfId="1" applyFont="1" applyBorder="1"/>
    <xf numFmtId="0" fontId="4" fillId="0" borderId="0" xfId="0" applyNumberFormat="1" applyFont="1" applyBorder="1"/>
    <xf numFmtId="43" fontId="5" fillId="0" borderId="3" xfId="0" applyNumberFormat="1" applyFont="1" applyBorder="1"/>
    <xf numFmtId="0" fontId="4" fillId="0" borderId="0" xfId="1" applyNumberFormat="1" applyFont="1" applyBorder="1"/>
    <xf numFmtId="0" fontId="11" fillId="0" borderId="6" xfId="0" applyFont="1" applyBorder="1"/>
    <xf numFmtId="0" fontId="11" fillId="0" borderId="7" xfId="0" applyFont="1" applyBorder="1" applyAlignment="1">
      <alignment wrapText="1"/>
    </xf>
    <xf numFmtId="0" fontId="11" fillId="0" borderId="7" xfId="0" applyFont="1" applyBorder="1"/>
    <xf numFmtId="0" fontId="12" fillId="0" borderId="8" xfId="0" applyFont="1" applyBorder="1" applyAlignment="1">
      <alignment wrapText="1"/>
    </xf>
    <xf numFmtId="0" fontId="4" fillId="0" borderId="3" xfId="0" applyFont="1" applyBorder="1" applyAlignment="1"/>
    <xf numFmtId="43" fontId="4" fillId="0" borderId="3" xfId="1" applyFont="1" applyBorder="1" applyAlignment="1"/>
    <xf numFmtId="0" fontId="5" fillId="0" borderId="0" xfId="0" applyFont="1" applyAlignment="1"/>
    <xf numFmtId="43" fontId="5" fillId="0" borderId="0" xfId="0" applyNumberFormat="1" applyFont="1" applyAlignment="1"/>
    <xf numFmtId="0" fontId="2" fillId="0" borderId="0" xfId="0" applyFont="1"/>
    <xf numFmtId="43" fontId="15" fillId="0" borderId="0" xfId="0" applyNumberFormat="1" applyFont="1"/>
    <xf numFmtId="43" fontId="13" fillId="0" borderId="0" xfId="0" applyNumberFormat="1" applyFont="1"/>
    <xf numFmtId="0" fontId="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428626</xdr:colOff>
      <xdr:row>1</xdr:row>
      <xdr:rowOff>142875</xdr:rowOff>
    </xdr:from>
    <xdr:ext cx="3533774" cy="923926"/>
    <xdr:sp macro="" textlink="">
      <xdr:nvSpPr>
        <xdr:cNvPr id="2" name="CuadroTexto 1"/>
        <xdr:cNvSpPr txBox="1"/>
      </xdr:nvSpPr>
      <xdr:spPr>
        <a:xfrm>
          <a:off x="1257301" y="333375"/>
          <a:ext cx="3533774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Diciembre </a:t>
          </a:r>
          <a:r>
            <a:rPr lang="es-DO" sz="1100" b="1"/>
            <a:t>2024</a:t>
          </a:r>
          <a:r>
            <a:rPr lang="es-DO" sz="1100" b="1" baseline="0"/>
            <a:t> y 2023</a:t>
          </a:r>
          <a:r>
            <a:rPr lang="es-DO" sz="1100" b="1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0"/>
  <sheetViews>
    <sheetView tabSelected="1" topLeftCell="A295" zoomScale="180" zoomScaleNormal="180" workbookViewId="0">
      <selection activeCell="H18" sqref="H18"/>
    </sheetView>
  </sheetViews>
  <sheetFormatPr baseColWidth="10" defaultRowHeight="15" x14ac:dyDescent="0.25"/>
  <cols>
    <col min="1" max="1" width="0.28515625" customWidth="1"/>
    <col min="2" max="2" width="12.140625" customWidth="1"/>
    <col min="3" max="3" width="10.28515625" customWidth="1"/>
    <col min="4" max="4" width="14.5703125" customWidth="1"/>
    <col min="5" max="5" width="12.85546875" customWidth="1"/>
    <col min="6" max="6" width="14.28515625" customWidth="1"/>
    <col min="7" max="7" width="15.42578125" customWidth="1"/>
    <col min="8" max="8" width="14.42578125" customWidth="1"/>
    <col min="9" max="9" width="13.7109375" customWidth="1"/>
    <col min="10" max="10" width="14.28515625" customWidth="1"/>
    <col min="11" max="11" width="18" customWidth="1"/>
    <col min="12" max="12" width="16.42578125" customWidth="1"/>
    <col min="13" max="13" width="18.7109375" customWidth="1"/>
    <col min="15" max="15" width="12.85546875" customWidth="1"/>
  </cols>
  <sheetData>
    <row r="2" spans="2:8" x14ac:dyDescent="0.25">
      <c r="B2" s="4"/>
      <c r="C2" s="5"/>
      <c r="D2" s="2"/>
      <c r="E2" s="2"/>
      <c r="F2" s="2"/>
      <c r="G2" s="5"/>
      <c r="H2" s="2"/>
    </row>
    <row r="3" spans="2:8" x14ac:dyDescent="0.25">
      <c r="B3" s="2"/>
      <c r="C3" s="5"/>
      <c r="D3" s="2"/>
      <c r="E3" s="2"/>
      <c r="F3" s="2"/>
      <c r="G3" s="5"/>
      <c r="H3" s="2"/>
    </row>
    <row r="4" spans="2:8" x14ac:dyDescent="0.25">
      <c r="B4" s="2"/>
      <c r="C4" s="5"/>
      <c r="D4" s="4"/>
      <c r="E4" s="2"/>
      <c r="F4" s="2"/>
      <c r="G4" s="5"/>
      <c r="H4" s="4"/>
    </row>
    <row r="5" spans="2:8" x14ac:dyDescent="0.25">
      <c r="B5" s="2"/>
      <c r="C5" s="2"/>
      <c r="D5" s="1"/>
      <c r="E5" s="2"/>
      <c r="F5" s="2"/>
      <c r="G5" s="2"/>
      <c r="H5" s="1"/>
    </row>
    <row r="6" spans="2:8" x14ac:dyDescent="0.25">
      <c r="B6" s="2"/>
      <c r="C6" s="2"/>
      <c r="D6" s="1"/>
      <c r="E6" s="2"/>
      <c r="F6" s="2"/>
      <c r="G6" s="2"/>
      <c r="H6" s="1"/>
    </row>
    <row r="7" spans="2:8" x14ac:dyDescent="0.25">
      <c r="B7" s="2"/>
      <c r="C7" s="2"/>
      <c r="D7" s="2"/>
      <c r="E7" s="2"/>
      <c r="F7" s="2"/>
      <c r="G7" s="2"/>
      <c r="H7" s="2"/>
    </row>
    <row r="8" spans="2:8" s="2" customFormat="1" ht="12.75" x14ac:dyDescent="0.2">
      <c r="B8" s="1" t="s">
        <v>1</v>
      </c>
    </row>
    <row r="9" spans="2:8" s="2" customFormat="1" ht="12.75" x14ac:dyDescent="0.2">
      <c r="B9" s="1" t="s">
        <v>0</v>
      </c>
      <c r="C9" s="1"/>
      <c r="D9" s="1"/>
      <c r="E9" s="1" t="s">
        <v>2</v>
      </c>
      <c r="G9" s="1">
        <v>2024</v>
      </c>
      <c r="H9" s="1">
        <v>2023</v>
      </c>
    </row>
    <row r="10" spans="2:8" s="2" customFormat="1" ht="12.75" x14ac:dyDescent="0.2">
      <c r="B10" s="2" t="s">
        <v>3</v>
      </c>
      <c r="G10" s="3">
        <v>200</v>
      </c>
      <c r="H10" s="3">
        <v>71721.09</v>
      </c>
    </row>
    <row r="11" spans="2:8" s="2" customFormat="1" ht="12.75" x14ac:dyDescent="0.2">
      <c r="B11" s="2" t="s">
        <v>4</v>
      </c>
      <c r="E11" s="2" t="s">
        <v>5</v>
      </c>
      <c r="G11" s="3">
        <v>2389405.89</v>
      </c>
      <c r="H11" s="3">
        <v>8946822.0099999998</v>
      </c>
    </row>
    <row r="12" spans="2:8" s="2" customFormat="1" ht="12.75" x14ac:dyDescent="0.2">
      <c r="B12" s="2" t="s">
        <v>6</v>
      </c>
      <c r="G12" s="3">
        <v>37762638.159999996</v>
      </c>
      <c r="H12" s="20">
        <v>46641621.82</v>
      </c>
    </row>
    <row r="13" spans="2:8" s="2" customFormat="1" ht="12.75" x14ac:dyDescent="0.2">
      <c r="B13" s="2" t="s">
        <v>7</v>
      </c>
      <c r="G13" s="3">
        <v>175395.33</v>
      </c>
      <c r="H13" s="3">
        <v>281394.59999999998</v>
      </c>
    </row>
    <row r="14" spans="2:8" s="2" customFormat="1" ht="12.75" x14ac:dyDescent="0.2">
      <c r="B14" s="2" t="s">
        <v>8</v>
      </c>
      <c r="G14" s="33">
        <v>98519.3</v>
      </c>
      <c r="H14" s="3">
        <v>1053475.1000000001</v>
      </c>
    </row>
    <row r="15" spans="2:8" s="2" customFormat="1" ht="12.75" x14ac:dyDescent="0.2">
      <c r="B15" s="1" t="s">
        <v>9</v>
      </c>
      <c r="G15" s="21">
        <f>SUM(G10:G14)</f>
        <v>40426158.679999992</v>
      </c>
      <c r="H15" s="21">
        <f>SUM(H10:H14)</f>
        <v>56995034.620000005</v>
      </c>
    </row>
    <row r="16" spans="2:8" s="2" customFormat="1" x14ac:dyDescent="0.35">
      <c r="B16" s="88" t="s">
        <v>365</v>
      </c>
      <c r="C16" s="85"/>
      <c r="D16" s="85"/>
      <c r="E16" s="85" t="s">
        <v>366</v>
      </c>
      <c r="F16" s="86"/>
      <c r="G16" s="8"/>
    </row>
    <row r="17" spans="1:11" s="2" customFormat="1" ht="12.75" x14ac:dyDescent="0.2">
      <c r="B17" s="1" t="s">
        <v>367</v>
      </c>
      <c r="D17" s="85"/>
      <c r="E17" s="85"/>
      <c r="F17" s="85"/>
      <c r="G17" s="87"/>
      <c r="H17" s="8"/>
    </row>
    <row r="18" spans="1:11" s="2" customFormat="1" ht="12.75" x14ac:dyDescent="0.2">
      <c r="B18" s="1" t="s">
        <v>10</v>
      </c>
      <c r="J18" s="31"/>
    </row>
    <row r="19" spans="1:11" s="2" customFormat="1" ht="12.75" x14ac:dyDescent="0.2">
      <c r="B19" s="1" t="s">
        <v>11</v>
      </c>
      <c r="G19" s="1">
        <v>2024</v>
      </c>
      <c r="H19" s="1">
        <v>2023</v>
      </c>
    </row>
    <row r="20" spans="1:11" s="2" customFormat="1" ht="12.75" x14ac:dyDescent="0.2">
      <c r="B20" s="2" t="s">
        <v>12</v>
      </c>
      <c r="F20" s="2" t="s">
        <v>317</v>
      </c>
      <c r="G20" s="3">
        <v>2855653</v>
      </c>
      <c r="H20" s="3">
        <v>3273129.94</v>
      </c>
    </row>
    <row r="21" spans="1:11" s="2" customFormat="1" ht="12.75" x14ac:dyDescent="0.2">
      <c r="B21" s="2" t="s">
        <v>201</v>
      </c>
      <c r="F21" s="2" t="s">
        <v>316</v>
      </c>
      <c r="G21" s="20">
        <v>7830478</v>
      </c>
      <c r="H21" s="20">
        <v>10205855</v>
      </c>
    </row>
    <row r="22" spans="1:11" s="2" customFormat="1" ht="12.75" x14ac:dyDescent="0.2">
      <c r="B22" s="2" t="s">
        <v>315</v>
      </c>
      <c r="F22" s="2" t="s">
        <v>316</v>
      </c>
      <c r="G22" s="33">
        <v>9865422</v>
      </c>
      <c r="H22" s="33">
        <v>0</v>
      </c>
    </row>
    <row r="23" spans="1:11" s="2" customFormat="1" ht="12.75" x14ac:dyDescent="0.2">
      <c r="G23" s="58">
        <f>SUM(G20:G22)</f>
        <v>20551553</v>
      </c>
      <c r="H23" s="58">
        <f>SUM(H20:H21)</f>
        <v>13478984.939999999</v>
      </c>
      <c r="K23" s="31"/>
    </row>
    <row r="24" spans="1:11" s="2" customFormat="1" ht="12.75" x14ac:dyDescent="0.2">
      <c r="G24" s="65"/>
      <c r="H24" s="66"/>
      <c r="K24" s="31"/>
    </row>
    <row r="25" spans="1:11" s="2" customFormat="1" ht="12.75" x14ac:dyDescent="0.2">
      <c r="B25" s="1" t="s">
        <v>13</v>
      </c>
    </row>
    <row r="26" spans="1:11" s="2" customFormat="1" ht="12.75" x14ac:dyDescent="0.2">
      <c r="A26" s="2" t="s">
        <v>214</v>
      </c>
      <c r="B26" s="1" t="s">
        <v>14</v>
      </c>
      <c r="C26" s="1" t="s">
        <v>15</v>
      </c>
      <c r="D26" s="1" t="s">
        <v>136</v>
      </c>
      <c r="G26" s="1">
        <v>2024</v>
      </c>
      <c r="H26" s="1">
        <v>2023</v>
      </c>
    </row>
    <row r="27" spans="1:11" s="2" customFormat="1" ht="12.75" x14ac:dyDescent="0.2">
      <c r="B27" s="2" t="s">
        <v>16</v>
      </c>
      <c r="G27" s="3">
        <v>39000</v>
      </c>
      <c r="H27" s="3">
        <v>77889.16</v>
      </c>
    </row>
    <row r="28" spans="1:11" s="2" customFormat="1" ht="12.75" x14ac:dyDescent="0.2">
      <c r="B28" s="2" t="s">
        <v>17</v>
      </c>
      <c r="G28" s="3">
        <v>112945</v>
      </c>
      <c r="H28" s="2">
        <v>178350</v>
      </c>
    </row>
    <row r="29" spans="1:11" s="2" customFormat="1" ht="12.75" x14ac:dyDescent="0.2">
      <c r="B29" s="2" t="s">
        <v>18</v>
      </c>
      <c r="G29" s="3">
        <v>9125</v>
      </c>
      <c r="H29" s="3">
        <v>30070</v>
      </c>
    </row>
    <row r="30" spans="1:11" s="2" customFormat="1" ht="12.75" x14ac:dyDescent="0.2">
      <c r="B30" s="2" t="s">
        <v>19</v>
      </c>
      <c r="G30" s="3">
        <v>11010</v>
      </c>
      <c r="H30" s="3">
        <v>19840</v>
      </c>
    </row>
    <row r="31" spans="1:11" s="2" customFormat="1" ht="12.75" x14ac:dyDescent="0.2">
      <c r="B31" s="2" t="s">
        <v>20</v>
      </c>
      <c r="G31" s="3">
        <v>42780</v>
      </c>
      <c r="H31" s="3">
        <v>56592.4</v>
      </c>
    </row>
    <row r="32" spans="1:11" s="2" customFormat="1" ht="12.75" x14ac:dyDescent="0.2">
      <c r="B32" s="2" t="s">
        <v>21</v>
      </c>
      <c r="G32" s="3">
        <v>154809.60000000001</v>
      </c>
      <c r="H32" s="3">
        <v>247288.7</v>
      </c>
    </row>
    <row r="33" spans="2:12" s="2" customFormat="1" ht="12.75" x14ac:dyDescent="0.2">
      <c r="B33" s="2" t="s">
        <v>22</v>
      </c>
      <c r="G33" s="3">
        <v>0</v>
      </c>
      <c r="H33" s="3">
        <v>0</v>
      </c>
      <c r="L33" s="3"/>
    </row>
    <row r="34" spans="2:12" s="2" customFormat="1" ht="12.75" x14ac:dyDescent="0.2">
      <c r="B34" s="2" t="s">
        <v>25</v>
      </c>
      <c r="G34" s="3">
        <v>900</v>
      </c>
      <c r="H34" s="3">
        <v>250</v>
      </c>
      <c r="L34" s="3"/>
    </row>
    <row r="35" spans="2:12" s="2" customFormat="1" ht="12.75" x14ac:dyDescent="0.2">
      <c r="B35" s="2" t="s">
        <v>23</v>
      </c>
      <c r="G35" s="3">
        <v>40189</v>
      </c>
      <c r="H35" s="3">
        <v>52345</v>
      </c>
      <c r="L35" s="47"/>
    </row>
    <row r="36" spans="2:12" s="2" customFormat="1" ht="12.75" x14ac:dyDescent="0.2">
      <c r="B36" s="2" t="s">
        <v>24</v>
      </c>
      <c r="G36" s="33">
        <v>10485</v>
      </c>
      <c r="H36" s="33">
        <v>17745</v>
      </c>
      <c r="L36" s="20"/>
    </row>
    <row r="37" spans="2:12" s="2" customFormat="1" ht="12.75" x14ac:dyDescent="0.2">
      <c r="B37" s="2" t="s">
        <v>9</v>
      </c>
      <c r="G37" s="21">
        <f>SUM(G27:G36)</f>
        <v>421243.6</v>
      </c>
      <c r="H37" s="64">
        <f>SUM(H27:H36)</f>
        <v>680370.26</v>
      </c>
      <c r="L37" s="25"/>
    </row>
    <row r="38" spans="2:12" s="2" customFormat="1" ht="12.75" x14ac:dyDescent="0.2"/>
    <row r="39" spans="2:12" s="2" customFormat="1" ht="12.75" x14ac:dyDescent="0.2"/>
    <row r="40" spans="2:12" s="2" customFormat="1" ht="12.75" x14ac:dyDescent="0.2">
      <c r="B40" s="41" t="s">
        <v>39</v>
      </c>
      <c r="C40" s="42"/>
      <c r="D40" s="42"/>
      <c r="E40" s="42"/>
      <c r="F40" s="42"/>
      <c r="G40" s="42"/>
      <c r="H40" s="42"/>
      <c r="I40" s="42"/>
      <c r="J40" s="42"/>
    </row>
    <row r="41" spans="2:12" s="2" customFormat="1" ht="24" x14ac:dyDescent="0.2">
      <c r="B41" s="77"/>
      <c r="C41" s="43" t="s">
        <v>26</v>
      </c>
      <c r="D41" s="43" t="s">
        <v>27</v>
      </c>
      <c r="E41" s="43" t="s">
        <v>28</v>
      </c>
      <c r="F41" s="68" t="s">
        <v>256</v>
      </c>
      <c r="G41" s="44" t="s">
        <v>210</v>
      </c>
      <c r="H41" s="44" t="s">
        <v>29</v>
      </c>
      <c r="I41" s="43" t="s">
        <v>30</v>
      </c>
      <c r="J41" s="45" t="s">
        <v>9</v>
      </c>
    </row>
    <row r="42" spans="2:12" s="2" customFormat="1" ht="36" x14ac:dyDescent="0.2">
      <c r="B42" s="78" t="s">
        <v>215</v>
      </c>
      <c r="C42" s="46">
        <v>0</v>
      </c>
      <c r="D42" s="47">
        <v>217212077.93000001</v>
      </c>
      <c r="E42" s="47">
        <v>87716525.879999995</v>
      </c>
      <c r="F42" s="47">
        <v>19632222.050000001</v>
      </c>
      <c r="G42" s="47">
        <v>5898812.3499999996</v>
      </c>
      <c r="H42" s="47">
        <v>74369148.409999996</v>
      </c>
      <c r="I42" s="47">
        <v>66308817.659999996</v>
      </c>
      <c r="J42" s="48">
        <f>D42+E42+F42+G42+H42+I42</f>
        <v>471137604.27999997</v>
      </c>
    </row>
    <row r="43" spans="2:12" s="2" customFormat="1" ht="12.75" x14ac:dyDescent="0.2">
      <c r="B43" s="79" t="s">
        <v>31</v>
      </c>
      <c r="C43" s="47"/>
      <c r="D43" s="47">
        <v>31411379.620000001</v>
      </c>
      <c r="E43" s="47">
        <v>47630080</v>
      </c>
      <c r="F43" s="47">
        <v>13529589.6</v>
      </c>
      <c r="G43" s="47">
        <v>3020738.9</v>
      </c>
      <c r="H43" s="49">
        <v>37790853</v>
      </c>
      <c r="I43" s="47">
        <v>2365115</v>
      </c>
      <c r="J43" s="50">
        <f>SUM(D43:I43)</f>
        <v>135747756.12</v>
      </c>
    </row>
    <row r="44" spans="2:12" s="2" customFormat="1" ht="12.75" x14ac:dyDescent="0.2">
      <c r="B44" s="79" t="s">
        <v>32</v>
      </c>
      <c r="C44" s="47"/>
      <c r="D44" s="47"/>
      <c r="E44" s="47"/>
      <c r="F44" s="47"/>
      <c r="G44" s="47"/>
      <c r="H44" s="47"/>
      <c r="I44" s="47"/>
      <c r="J44" s="50"/>
      <c r="L44" s="3"/>
    </row>
    <row r="45" spans="2:12" s="2" customFormat="1" ht="12.75" x14ac:dyDescent="0.2">
      <c r="B45" s="79" t="s">
        <v>33</v>
      </c>
      <c r="C45" s="47"/>
      <c r="D45" s="47"/>
      <c r="E45" s="47"/>
      <c r="F45" s="47"/>
      <c r="G45" s="47"/>
      <c r="H45" s="47"/>
      <c r="I45" s="47"/>
      <c r="J45" s="50"/>
      <c r="L45" s="3"/>
    </row>
    <row r="46" spans="2:12" s="2" customFormat="1" ht="12.75" x14ac:dyDescent="0.2">
      <c r="B46" s="79" t="s">
        <v>34</v>
      </c>
      <c r="C46" s="47"/>
      <c r="D46" s="47"/>
      <c r="E46" s="47"/>
      <c r="F46" s="47"/>
      <c r="G46" s="47"/>
      <c r="H46" s="47"/>
      <c r="I46" s="47"/>
      <c r="J46" s="50"/>
      <c r="L46" s="20"/>
    </row>
    <row r="47" spans="2:12" s="2" customFormat="1" ht="12.75" x14ac:dyDescent="0.2">
      <c r="B47" s="79" t="s">
        <v>35</v>
      </c>
      <c r="C47" s="47"/>
      <c r="D47" s="47">
        <v>13809424.51</v>
      </c>
      <c r="E47" s="47">
        <v>14943701.15</v>
      </c>
      <c r="F47" s="47"/>
      <c r="G47" s="47"/>
      <c r="H47" s="47"/>
      <c r="I47" s="47">
        <v>-28753125.66</v>
      </c>
      <c r="J47" s="50">
        <v>0</v>
      </c>
      <c r="L47" s="23"/>
    </row>
    <row r="48" spans="2:12" s="2" customFormat="1" ht="12.75" x14ac:dyDescent="0.2">
      <c r="B48" s="79" t="s">
        <v>36</v>
      </c>
      <c r="C48" s="51"/>
      <c r="D48" s="51">
        <f>SUM(D42:D47)</f>
        <v>262432882.06</v>
      </c>
      <c r="E48" s="51">
        <f t="shared" ref="E48:H48" si="0">SUM(E42:E47)</f>
        <v>150290307.03</v>
      </c>
      <c r="F48" s="51">
        <f t="shared" si="0"/>
        <v>33161811.649999999</v>
      </c>
      <c r="G48" s="51">
        <f t="shared" si="0"/>
        <v>8919551.25</v>
      </c>
      <c r="H48" s="51">
        <f t="shared" si="0"/>
        <v>112160001.41</v>
      </c>
      <c r="I48" s="51">
        <f>SUM(I42:I47)</f>
        <v>39920807</v>
      </c>
      <c r="J48" s="48">
        <f>SUM(D48:I48)</f>
        <v>606885360.39999998</v>
      </c>
    </row>
    <row r="49" spans="1:12" s="2" customFormat="1" ht="12.75" x14ac:dyDescent="0.2">
      <c r="B49" s="79"/>
      <c r="C49" s="47"/>
      <c r="D49" s="47"/>
      <c r="E49" s="47"/>
      <c r="F49" s="47"/>
      <c r="G49" s="47"/>
      <c r="H49" s="47"/>
      <c r="I49" s="47"/>
      <c r="J49" s="50"/>
    </row>
    <row r="50" spans="1:12" s="2" customFormat="1" ht="36" x14ac:dyDescent="0.2">
      <c r="B50" s="78" t="s">
        <v>37</v>
      </c>
      <c r="C50" s="47"/>
      <c r="D50" s="47">
        <v>-7002590.8200000003</v>
      </c>
      <c r="E50" s="47">
        <v>-2745798.85</v>
      </c>
      <c r="F50" s="47">
        <v>-4094789.1</v>
      </c>
      <c r="G50" s="47">
        <v>-3095966.8</v>
      </c>
      <c r="H50" s="47">
        <v>-29329947.129999999</v>
      </c>
      <c r="I50" s="47">
        <v>0</v>
      </c>
      <c r="J50" s="50">
        <f>SUM(D50:I50)</f>
        <v>-46269092.700000003</v>
      </c>
    </row>
    <row r="51" spans="1:12" s="2" customFormat="1" ht="12.75" x14ac:dyDescent="0.2">
      <c r="B51" s="79" t="s">
        <v>38</v>
      </c>
      <c r="C51" s="47"/>
      <c r="D51" s="3">
        <v>-5248657.6399999997</v>
      </c>
      <c r="E51" s="47">
        <v>-3005806.14</v>
      </c>
      <c r="F51" s="47">
        <v>-3316181.17</v>
      </c>
      <c r="G51" s="47">
        <v>-891955.13</v>
      </c>
      <c r="H51" s="47">
        <v>-11216000.140000001</v>
      </c>
      <c r="I51" s="47">
        <v>0</v>
      </c>
      <c r="J51" s="50">
        <f>SUM(D51:I51)</f>
        <v>-23678600.219999999</v>
      </c>
      <c r="L51" s="3"/>
    </row>
    <row r="52" spans="1:12" s="2" customFormat="1" ht="12.75" x14ac:dyDescent="0.2">
      <c r="B52" s="79" t="s">
        <v>33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50">
        <v>0</v>
      </c>
      <c r="L52" s="20"/>
    </row>
    <row r="53" spans="1:12" s="2" customFormat="1" ht="12.75" x14ac:dyDescent="0.2">
      <c r="B53" s="79" t="s">
        <v>36</v>
      </c>
      <c r="C53" s="51">
        <f t="shared" ref="C53" si="1">SUM(C50+C51+C52)</f>
        <v>0</v>
      </c>
      <c r="D53" s="52">
        <f>SUM(D50:D52)</f>
        <v>-12251248.460000001</v>
      </c>
      <c r="E53" s="25">
        <f>SUM(E50:E52)</f>
        <v>-5751604.9900000002</v>
      </c>
      <c r="F53" s="47">
        <f>SUM(F50:F52)</f>
        <v>-7410970.2699999996</v>
      </c>
      <c r="G53" s="25">
        <f>SUM(G50:G52)</f>
        <v>-3987921.9299999997</v>
      </c>
      <c r="H53" s="47">
        <f>H50+H51</f>
        <v>-40545947.269999996</v>
      </c>
      <c r="I53" s="47">
        <v>0</v>
      </c>
      <c r="J53" s="50">
        <f>SUM(D53:I53)</f>
        <v>-69947692.920000002</v>
      </c>
      <c r="L53" s="65"/>
    </row>
    <row r="54" spans="1:12" s="2" customFormat="1" ht="36.75" thickBot="1" x14ac:dyDescent="0.25">
      <c r="B54" s="80" t="s">
        <v>216</v>
      </c>
      <c r="C54" s="53">
        <v>0</v>
      </c>
      <c r="D54" s="53">
        <f>+D48+D53</f>
        <v>250181633.59999999</v>
      </c>
      <c r="E54" s="53">
        <f>+E48+E53</f>
        <v>144538702.03999999</v>
      </c>
      <c r="F54" s="53">
        <f>+F48+F53</f>
        <v>25750841.379999999</v>
      </c>
      <c r="G54" s="53">
        <f>+G48+G53</f>
        <v>4931629.32</v>
      </c>
      <c r="H54" s="53">
        <f>+H48+H53</f>
        <v>71614054.140000001</v>
      </c>
      <c r="I54" s="53">
        <f>SUM(I48-I53)</f>
        <v>39920807</v>
      </c>
      <c r="J54" s="54">
        <f>SUM(D54:I54)</f>
        <v>536937667.48000002</v>
      </c>
      <c r="L54" s="20"/>
    </row>
    <row r="55" spans="1:12" s="2" customFormat="1" ht="13.5" thickTop="1" x14ac:dyDescent="0.2">
      <c r="B55" s="55"/>
      <c r="C55" s="56"/>
      <c r="D55" s="56"/>
      <c r="E55" s="56"/>
      <c r="F55" s="56"/>
      <c r="G55" s="56"/>
      <c r="H55" s="56"/>
      <c r="I55" s="56"/>
      <c r="J55" s="56"/>
      <c r="L55" s="25"/>
    </row>
    <row r="56" spans="1:12" s="2" customFormat="1" ht="12.75" x14ac:dyDescent="0.2"/>
    <row r="57" spans="1:12" s="2" customFormat="1" ht="12.75" x14ac:dyDescent="0.2">
      <c r="C57" s="60" t="s">
        <v>156</v>
      </c>
      <c r="D57" s="27"/>
      <c r="E57" s="27"/>
      <c r="F57" s="1">
        <v>2024</v>
      </c>
      <c r="G57" s="60">
        <v>2023</v>
      </c>
      <c r="J57" s="1"/>
    </row>
    <row r="58" spans="1:12" s="2" customFormat="1" ht="12.75" x14ac:dyDescent="0.2">
      <c r="C58" s="27" t="s">
        <v>157</v>
      </c>
      <c r="D58" s="27"/>
      <c r="E58" s="27"/>
      <c r="F58" s="3">
        <v>30269121</v>
      </c>
      <c r="G58" s="47">
        <v>39010845</v>
      </c>
      <c r="H58" s="27"/>
      <c r="J58" s="47"/>
      <c r="L58" s="3"/>
    </row>
    <row r="59" spans="1:12" s="2" customFormat="1" ht="12.75" x14ac:dyDescent="0.2">
      <c r="C59" s="27" t="s">
        <v>158</v>
      </c>
      <c r="D59" s="27"/>
      <c r="E59" s="27"/>
      <c r="F59" s="2">
        <v>0</v>
      </c>
      <c r="G59" s="47">
        <v>16272902</v>
      </c>
      <c r="H59" s="27"/>
      <c r="J59" s="73"/>
      <c r="L59" s="3"/>
    </row>
    <row r="60" spans="1:12" s="2" customFormat="1" ht="12.75" x14ac:dyDescent="0.2">
      <c r="C60" s="27" t="s">
        <v>159</v>
      </c>
      <c r="D60" s="27"/>
      <c r="E60" s="27"/>
      <c r="F60" s="3">
        <v>2648881</v>
      </c>
      <c r="G60" s="47">
        <v>6007495.7999999998</v>
      </c>
      <c r="J60" s="52"/>
      <c r="L60" s="25"/>
    </row>
    <row r="61" spans="1:12" s="2" customFormat="1" ht="12.75" x14ac:dyDescent="0.2">
      <c r="C61" s="27" t="s">
        <v>160</v>
      </c>
      <c r="D61" s="27"/>
      <c r="E61" s="27"/>
      <c r="F61" s="3">
        <v>9010313</v>
      </c>
      <c r="G61" s="47">
        <v>12709061</v>
      </c>
      <c r="H61" s="27"/>
      <c r="I61" s="27"/>
      <c r="J61" s="61"/>
    </row>
    <row r="62" spans="1:12" s="2" customFormat="1" ht="12.75" x14ac:dyDescent="0.2">
      <c r="A62" s="2" t="s">
        <v>137</v>
      </c>
      <c r="C62" s="27" t="s">
        <v>161</v>
      </c>
      <c r="D62" s="27"/>
      <c r="E62" s="27"/>
      <c r="F62" s="3">
        <v>8066880</v>
      </c>
      <c r="G62" s="47">
        <v>10096204</v>
      </c>
      <c r="H62" s="27"/>
      <c r="I62" s="27"/>
      <c r="J62" s="27"/>
    </row>
    <row r="63" spans="1:12" s="2" customFormat="1" ht="12.75" x14ac:dyDescent="0.2">
      <c r="C63" s="27" t="s">
        <v>162</v>
      </c>
      <c r="D63" s="27"/>
      <c r="E63" s="27"/>
      <c r="F63" s="33">
        <v>31411379.620000001</v>
      </c>
      <c r="G63" s="62">
        <v>56929846.520000003</v>
      </c>
      <c r="H63" s="27"/>
      <c r="I63" s="60"/>
      <c r="J63" s="60"/>
    </row>
    <row r="64" spans="1:12" s="2" customFormat="1" ht="12.75" x14ac:dyDescent="0.2">
      <c r="C64" s="27"/>
      <c r="D64" s="27"/>
      <c r="E64" s="27"/>
      <c r="F64" s="21">
        <f>SUM(F58:F63)</f>
        <v>81406574.620000005</v>
      </c>
      <c r="G64" s="63">
        <f>SUM(G58:G63)</f>
        <v>141026354.31999999</v>
      </c>
      <c r="H64" s="27"/>
      <c r="I64" s="27"/>
      <c r="J64" s="27"/>
    </row>
    <row r="65" spans="3:12" s="2" customFormat="1" ht="12.75" x14ac:dyDescent="0.2">
      <c r="G65" s="3"/>
    </row>
    <row r="66" spans="3:12" s="2" customFormat="1" ht="12.75" x14ac:dyDescent="0.2">
      <c r="C66" s="1"/>
      <c r="D66" s="1"/>
      <c r="G66" s="22"/>
    </row>
    <row r="67" spans="3:12" s="2" customFormat="1" ht="12.75" x14ac:dyDescent="0.2">
      <c r="G67" s="2">
        <v>2024</v>
      </c>
      <c r="H67" s="2">
        <v>2023</v>
      </c>
      <c r="K67" s="20"/>
    </row>
    <row r="68" spans="3:12" s="2" customFormat="1" ht="12.75" x14ac:dyDescent="0.2">
      <c r="C68" s="2" t="s">
        <v>164</v>
      </c>
      <c r="F68" s="2" t="s">
        <v>165</v>
      </c>
      <c r="G68" s="3">
        <v>628135.99</v>
      </c>
      <c r="H68" s="3">
        <v>428500.27</v>
      </c>
      <c r="K68" s="20"/>
    </row>
    <row r="69" spans="3:12" s="2" customFormat="1" ht="12.75" x14ac:dyDescent="0.2">
      <c r="C69" s="2" t="s">
        <v>166</v>
      </c>
      <c r="G69" s="3">
        <v>1019725.6</v>
      </c>
      <c r="H69" s="3">
        <v>1873282.75</v>
      </c>
      <c r="K69" s="20"/>
    </row>
    <row r="70" spans="3:12" s="2" customFormat="1" ht="12.75" x14ac:dyDescent="0.2">
      <c r="C70" s="2" t="s">
        <v>252</v>
      </c>
      <c r="G70" s="3">
        <v>1390040</v>
      </c>
      <c r="H70" s="3">
        <v>0</v>
      </c>
      <c r="K70" s="3"/>
    </row>
    <row r="71" spans="3:12" x14ac:dyDescent="0.25">
      <c r="C71" s="2" t="s">
        <v>168</v>
      </c>
      <c r="G71" s="47">
        <v>514726.91</v>
      </c>
      <c r="H71" s="47">
        <v>88300</v>
      </c>
      <c r="K71" s="3"/>
    </row>
    <row r="72" spans="3:12" s="2" customFormat="1" ht="12.75" x14ac:dyDescent="0.2">
      <c r="C72" s="2" t="s">
        <v>169</v>
      </c>
      <c r="G72" s="3">
        <v>536870</v>
      </c>
      <c r="H72" s="3"/>
      <c r="K72" s="3"/>
    </row>
    <row r="73" spans="3:12" s="2" customFormat="1" ht="12.75" x14ac:dyDescent="0.2">
      <c r="C73" s="2" t="s">
        <v>171</v>
      </c>
      <c r="G73" s="3"/>
      <c r="H73" s="3">
        <v>1931838.38</v>
      </c>
      <c r="K73" s="20"/>
    </row>
    <row r="74" spans="3:12" s="2" customFormat="1" ht="12.75" x14ac:dyDescent="0.2">
      <c r="C74" s="2" t="s">
        <v>167</v>
      </c>
      <c r="G74" s="3">
        <v>30090000</v>
      </c>
      <c r="H74" s="3">
        <v>3472598</v>
      </c>
      <c r="K74" s="20"/>
    </row>
    <row r="75" spans="3:12" s="2" customFormat="1" ht="12.75" x14ac:dyDescent="0.2">
      <c r="C75" s="2" t="s">
        <v>253</v>
      </c>
      <c r="E75" s="2" t="s">
        <v>254</v>
      </c>
      <c r="G75" s="3">
        <v>4602000</v>
      </c>
      <c r="H75" s="3">
        <v>0</v>
      </c>
      <c r="K75" s="20"/>
    </row>
    <row r="76" spans="3:12" s="2" customFormat="1" x14ac:dyDescent="0.35">
      <c r="C76" s="2" t="s">
        <v>174</v>
      </c>
      <c r="G76" s="3">
        <v>3098853</v>
      </c>
      <c r="H76" s="3">
        <v>570000</v>
      </c>
      <c r="K76" s="11"/>
    </row>
    <row r="77" spans="3:12" s="2" customFormat="1" x14ac:dyDescent="0.35">
      <c r="C77" s="2" t="s">
        <v>208</v>
      </c>
      <c r="G77" s="3">
        <v>0</v>
      </c>
      <c r="H77" s="3">
        <v>354446.04</v>
      </c>
      <c r="J77" s="3"/>
      <c r="K77" s="11"/>
      <c r="L77" s="3"/>
    </row>
    <row r="78" spans="3:12" s="2" customFormat="1" ht="12.75" x14ac:dyDescent="0.2">
      <c r="C78" s="2" t="s">
        <v>170</v>
      </c>
      <c r="G78" s="20">
        <v>0</v>
      </c>
      <c r="H78" s="20">
        <v>146600</v>
      </c>
      <c r="J78" s="3"/>
      <c r="K78" s="25"/>
      <c r="L78" s="3"/>
    </row>
    <row r="79" spans="3:12" s="2" customFormat="1" ht="12.75" x14ac:dyDescent="0.2">
      <c r="C79" s="2" t="s">
        <v>174</v>
      </c>
      <c r="G79" s="33">
        <v>11972994</v>
      </c>
      <c r="H79" s="33">
        <v>124185.75</v>
      </c>
      <c r="J79" s="25"/>
      <c r="K79" s="25"/>
      <c r="L79" s="25">
        <f>SUM(L77:L78)</f>
        <v>0</v>
      </c>
    </row>
    <row r="80" spans="3:12" s="2" customFormat="1" ht="12.75" x14ac:dyDescent="0.2">
      <c r="G80" s="33">
        <f>SUM(G68:G79)</f>
        <v>53853345.5</v>
      </c>
      <c r="H80" s="33">
        <f>SUM(H68:H79)</f>
        <v>8989751.1899999995</v>
      </c>
    </row>
    <row r="81" spans="2:8" s="2" customFormat="1" ht="12.75" x14ac:dyDescent="0.2">
      <c r="B81" s="1"/>
      <c r="C81" s="2" t="s">
        <v>163</v>
      </c>
      <c r="G81" s="59">
        <v>487836</v>
      </c>
      <c r="H81" s="59">
        <v>326000</v>
      </c>
    </row>
    <row r="82" spans="2:8" s="2" customFormat="1" ht="12.75" x14ac:dyDescent="0.2">
      <c r="B82" s="1"/>
      <c r="D82" s="2" t="s">
        <v>209</v>
      </c>
      <c r="G82" s="19">
        <f>SUM(G80:G81)</f>
        <v>54341181.5</v>
      </c>
      <c r="H82" s="19">
        <f>SUM(H80:H81)</f>
        <v>9315751.1899999995</v>
      </c>
    </row>
    <row r="83" spans="2:8" s="2" customFormat="1" ht="12.75" x14ac:dyDescent="0.2">
      <c r="B83" s="1"/>
      <c r="G83" s="36"/>
      <c r="H83" s="8"/>
    </row>
    <row r="84" spans="2:8" s="2" customFormat="1" ht="12.75" x14ac:dyDescent="0.2">
      <c r="B84" s="1"/>
      <c r="C84" s="2" t="s">
        <v>255</v>
      </c>
      <c r="G84" s="57">
        <v>5628310.3499999996</v>
      </c>
      <c r="H84" s="8"/>
    </row>
    <row r="85" spans="2:8" s="2" customFormat="1" ht="12.75" x14ac:dyDescent="0.2">
      <c r="B85" s="1"/>
      <c r="G85" s="57"/>
      <c r="H85" s="8"/>
    </row>
    <row r="86" spans="2:8" s="2" customFormat="1" ht="12.75" x14ac:dyDescent="0.2">
      <c r="B86" s="1"/>
      <c r="C86" s="2" t="s">
        <v>260</v>
      </c>
      <c r="G86" s="15" t="s">
        <v>279</v>
      </c>
      <c r="H86" s="6" t="s">
        <v>261</v>
      </c>
    </row>
    <row r="87" spans="2:8" s="2" customFormat="1" ht="12.75" x14ac:dyDescent="0.2">
      <c r="B87" s="1">
        <v>2024</v>
      </c>
      <c r="C87" s="1" t="s">
        <v>27</v>
      </c>
      <c r="E87" s="2" t="s">
        <v>261</v>
      </c>
      <c r="G87" s="57" t="s">
        <v>280</v>
      </c>
      <c r="H87" s="6"/>
    </row>
    <row r="88" spans="2:8" s="2" customFormat="1" ht="12.75" x14ac:dyDescent="0.2">
      <c r="B88" s="1"/>
      <c r="C88" s="2" t="s">
        <v>262</v>
      </c>
      <c r="E88" s="3">
        <v>1450539</v>
      </c>
      <c r="F88" s="2">
        <v>2024</v>
      </c>
      <c r="G88" s="70" t="s">
        <v>283</v>
      </c>
      <c r="H88" s="6">
        <v>2807007</v>
      </c>
    </row>
    <row r="89" spans="2:8" s="2" customFormat="1" ht="12.75" x14ac:dyDescent="0.2">
      <c r="B89" s="1"/>
      <c r="C89" s="2" t="s">
        <v>263</v>
      </c>
      <c r="E89" s="3">
        <v>1743729</v>
      </c>
      <c r="G89" s="15" t="s">
        <v>284</v>
      </c>
      <c r="H89" s="6">
        <v>1708740</v>
      </c>
    </row>
    <row r="90" spans="2:8" s="2" customFormat="1" ht="12.75" x14ac:dyDescent="0.2">
      <c r="B90" s="1"/>
      <c r="C90" s="2" t="s">
        <v>264</v>
      </c>
      <c r="E90" s="3">
        <v>1400677</v>
      </c>
      <c r="G90" s="15" t="s">
        <v>285</v>
      </c>
      <c r="H90" s="6">
        <v>600639</v>
      </c>
    </row>
    <row r="91" spans="2:8" s="2" customFormat="1" ht="12.75" x14ac:dyDescent="0.2">
      <c r="B91" s="1"/>
      <c r="C91" s="2" t="s">
        <v>265</v>
      </c>
      <c r="E91" s="3">
        <v>1807215</v>
      </c>
      <c r="F91" s="2">
        <v>2024</v>
      </c>
      <c r="G91" s="15" t="s">
        <v>286</v>
      </c>
      <c r="H91" s="6">
        <v>2746926</v>
      </c>
    </row>
    <row r="92" spans="2:8" s="2" customFormat="1" ht="12.75" x14ac:dyDescent="0.2">
      <c r="B92" s="1"/>
      <c r="C92" s="69" t="s">
        <v>266</v>
      </c>
      <c r="D92" s="69"/>
      <c r="E92" s="47">
        <v>1345175</v>
      </c>
      <c r="G92" s="15" t="s">
        <v>287</v>
      </c>
      <c r="H92" s="6">
        <v>3125010</v>
      </c>
    </row>
    <row r="93" spans="2:8" s="2" customFormat="1" ht="12.75" x14ac:dyDescent="0.2">
      <c r="B93" s="1"/>
      <c r="C93" s="2" t="s">
        <v>267</v>
      </c>
      <c r="E93" s="3">
        <v>1851869</v>
      </c>
      <c r="F93" s="1">
        <v>2023</v>
      </c>
      <c r="G93" s="15" t="s">
        <v>288</v>
      </c>
      <c r="H93" s="6">
        <v>2177122</v>
      </c>
    </row>
    <row r="94" spans="2:8" s="2" customFormat="1" ht="12.75" x14ac:dyDescent="0.2">
      <c r="B94" s="1"/>
      <c r="C94" s="27" t="s">
        <v>268</v>
      </c>
      <c r="D94" s="27"/>
      <c r="E94" s="47">
        <v>1882385</v>
      </c>
      <c r="F94" s="1">
        <v>2023</v>
      </c>
      <c r="G94" s="15" t="s">
        <v>289</v>
      </c>
      <c r="H94" s="6">
        <v>1790701</v>
      </c>
    </row>
    <row r="95" spans="2:8" s="2" customFormat="1" ht="12.75" x14ac:dyDescent="0.2">
      <c r="B95" s="1"/>
      <c r="C95" s="2" t="s">
        <v>269</v>
      </c>
      <c r="E95" s="3">
        <v>1235324</v>
      </c>
      <c r="F95" s="1">
        <v>2023</v>
      </c>
      <c r="G95" s="15" t="s">
        <v>290</v>
      </c>
      <c r="H95" s="6">
        <v>2004037</v>
      </c>
    </row>
    <row r="96" spans="2:8" s="2" customFormat="1" ht="12.75" x14ac:dyDescent="0.2">
      <c r="B96" s="1"/>
      <c r="C96" s="2" t="s">
        <v>270</v>
      </c>
      <c r="E96" s="3">
        <v>1043636</v>
      </c>
      <c r="F96" s="1">
        <v>2023</v>
      </c>
      <c r="G96" s="15" t="s">
        <v>291</v>
      </c>
      <c r="H96" s="6">
        <v>762116</v>
      </c>
    </row>
    <row r="97" spans="2:10" s="2" customFormat="1" ht="12.75" x14ac:dyDescent="0.2">
      <c r="B97" s="1"/>
      <c r="C97" s="2" t="s">
        <v>271</v>
      </c>
      <c r="E97" s="3">
        <v>1796269</v>
      </c>
      <c r="F97" s="2">
        <v>2024</v>
      </c>
      <c r="G97" s="15" t="s">
        <v>292</v>
      </c>
      <c r="H97" s="6">
        <v>2452217</v>
      </c>
    </row>
    <row r="98" spans="2:10" s="2" customFormat="1" ht="12.75" x14ac:dyDescent="0.2">
      <c r="B98" s="1"/>
      <c r="C98" s="2" t="s">
        <v>272</v>
      </c>
      <c r="E98" s="3">
        <v>1667300</v>
      </c>
      <c r="F98" s="2">
        <v>2024</v>
      </c>
      <c r="G98" s="15" t="s">
        <v>293</v>
      </c>
      <c r="H98" s="6">
        <v>1937477</v>
      </c>
    </row>
    <row r="99" spans="2:10" s="2" customFormat="1" ht="12.75" x14ac:dyDescent="0.2">
      <c r="B99" s="1"/>
      <c r="C99" s="2" t="s">
        <v>273</v>
      </c>
      <c r="E99" s="3">
        <v>1453894</v>
      </c>
      <c r="F99" s="2">
        <v>2024</v>
      </c>
      <c r="G99" s="15" t="s">
        <v>294</v>
      </c>
      <c r="H99" s="6">
        <v>592640</v>
      </c>
    </row>
    <row r="100" spans="2:10" s="2" customFormat="1" ht="12.75" x14ac:dyDescent="0.2">
      <c r="B100" s="1">
        <v>2023</v>
      </c>
      <c r="C100" s="2" t="s">
        <v>274</v>
      </c>
      <c r="E100" s="3">
        <v>322270</v>
      </c>
      <c r="F100" s="2">
        <v>2024</v>
      </c>
      <c r="G100" s="15" t="s">
        <v>295</v>
      </c>
      <c r="H100" s="6">
        <v>804291</v>
      </c>
    </row>
    <row r="101" spans="2:10" s="2" customFormat="1" ht="12.75" x14ac:dyDescent="0.2">
      <c r="B101" s="1"/>
      <c r="C101" s="2" t="s">
        <v>275</v>
      </c>
      <c r="E101" s="3">
        <v>310363</v>
      </c>
      <c r="G101" s="15" t="s">
        <v>296</v>
      </c>
      <c r="H101" s="6">
        <v>431571</v>
      </c>
    </row>
    <row r="102" spans="2:10" s="2" customFormat="1" ht="12.75" x14ac:dyDescent="0.2">
      <c r="B102" s="1"/>
      <c r="C102" s="2" t="s">
        <v>276</v>
      </c>
      <c r="E102" s="3">
        <v>343355</v>
      </c>
      <c r="G102" s="15" t="s">
        <v>297</v>
      </c>
      <c r="H102" s="6">
        <v>1627178</v>
      </c>
    </row>
    <row r="103" spans="2:10" s="2" customFormat="1" ht="12.75" x14ac:dyDescent="0.2">
      <c r="B103" s="1">
        <v>2023</v>
      </c>
      <c r="C103" s="2" t="s">
        <v>277</v>
      </c>
      <c r="E103" s="3">
        <v>1316255</v>
      </c>
      <c r="G103" s="15" t="s">
        <v>298</v>
      </c>
      <c r="H103" s="6">
        <v>1228514</v>
      </c>
    </row>
    <row r="104" spans="2:10" s="2" customFormat="1" ht="12.75" x14ac:dyDescent="0.2">
      <c r="B104" s="1">
        <v>2024</v>
      </c>
      <c r="C104" s="2" t="s">
        <v>278</v>
      </c>
      <c r="E104" s="3">
        <v>8678815.6199999992</v>
      </c>
      <c r="F104" s="2">
        <v>2024</v>
      </c>
      <c r="G104" s="15" t="s">
        <v>299</v>
      </c>
      <c r="H104" s="3">
        <v>4496101</v>
      </c>
    </row>
    <row r="105" spans="2:10" s="2" customFormat="1" ht="12.75" x14ac:dyDescent="0.2">
      <c r="B105" s="1">
        <v>2023</v>
      </c>
      <c r="C105" s="2" t="s">
        <v>281</v>
      </c>
      <c r="E105" s="3">
        <v>539587</v>
      </c>
      <c r="F105" s="1">
        <v>2023</v>
      </c>
      <c r="G105" s="71" t="s">
        <v>300</v>
      </c>
      <c r="H105" s="6">
        <v>2317970</v>
      </c>
    </row>
    <row r="106" spans="2:10" s="2" customFormat="1" x14ac:dyDescent="0.35">
      <c r="B106" s="1">
        <v>2023</v>
      </c>
      <c r="C106" s="2" t="s">
        <v>282</v>
      </c>
      <c r="E106" s="11">
        <v>1222722</v>
      </c>
      <c r="F106" s="1">
        <v>2023</v>
      </c>
      <c r="G106" s="15" t="s">
        <v>301</v>
      </c>
      <c r="H106" s="6">
        <v>2079102</v>
      </c>
    </row>
    <row r="107" spans="2:10" s="2" customFormat="1" ht="12.75" x14ac:dyDescent="0.2">
      <c r="B107" s="1"/>
      <c r="C107" s="20"/>
      <c r="E107" s="64">
        <f ca="1">SUM(E88:E107)</f>
        <v>31411379.619999997</v>
      </c>
      <c r="F107" s="1">
        <v>2023</v>
      </c>
      <c r="G107" s="15" t="s">
        <v>302</v>
      </c>
      <c r="H107" s="6">
        <v>5987778</v>
      </c>
    </row>
    <row r="108" spans="2:10" s="2" customFormat="1" ht="12.75" x14ac:dyDescent="0.2">
      <c r="B108" s="1"/>
      <c r="F108" s="2">
        <v>2023</v>
      </c>
      <c r="G108" s="15" t="s">
        <v>303</v>
      </c>
      <c r="H108" s="6">
        <v>947413</v>
      </c>
    </row>
    <row r="109" spans="2:10" s="2" customFormat="1" ht="12.75" x14ac:dyDescent="0.2">
      <c r="B109" s="1"/>
      <c r="F109" s="2">
        <v>2023</v>
      </c>
      <c r="G109" s="15" t="s">
        <v>304</v>
      </c>
      <c r="H109" s="6">
        <v>1248829</v>
      </c>
    </row>
    <row r="110" spans="2:10" s="2" customFormat="1" ht="12.75" x14ac:dyDescent="0.2">
      <c r="B110" s="1"/>
      <c r="F110" s="2">
        <v>2024</v>
      </c>
      <c r="G110" s="15" t="s">
        <v>305</v>
      </c>
      <c r="H110" s="6">
        <v>1053464</v>
      </c>
    </row>
    <row r="111" spans="2:10" s="2" customFormat="1" ht="12.75" x14ac:dyDescent="0.2">
      <c r="B111" s="1"/>
      <c r="F111" s="2">
        <v>2022</v>
      </c>
      <c r="G111" s="15" t="s">
        <v>313</v>
      </c>
      <c r="H111" s="20">
        <v>396025</v>
      </c>
    </row>
    <row r="112" spans="2:10" s="2" customFormat="1" ht="12.75" x14ac:dyDescent="0.2">
      <c r="B112" s="1"/>
      <c r="F112" s="2">
        <v>2023</v>
      </c>
      <c r="G112" s="15" t="s">
        <v>306</v>
      </c>
      <c r="H112" s="6">
        <v>1454400</v>
      </c>
      <c r="J112" s="31"/>
    </row>
    <row r="113" spans="2:12" s="2" customFormat="1" ht="12.75" x14ac:dyDescent="0.2">
      <c r="B113" s="1"/>
      <c r="F113" s="2">
        <v>2023</v>
      </c>
      <c r="G113" s="15" t="s">
        <v>312</v>
      </c>
      <c r="H113" s="6">
        <v>54356</v>
      </c>
    </row>
    <row r="114" spans="2:12" s="2" customFormat="1" ht="12.75" x14ac:dyDescent="0.2">
      <c r="B114" s="1"/>
      <c r="F114" s="2">
        <v>2024</v>
      </c>
      <c r="G114" s="15" t="s">
        <v>307</v>
      </c>
      <c r="H114" s="32">
        <v>798456</v>
      </c>
    </row>
    <row r="115" spans="2:12" s="2" customFormat="1" ht="12.75" x14ac:dyDescent="0.2">
      <c r="B115" s="1"/>
      <c r="G115" s="57"/>
      <c r="H115" s="16">
        <f>SUM(H88:H114)</f>
        <v>47630080</v>
      </c>
    </row>
    <row r="116" spans="2:12" s="2" customFormat="1" ht="12.75" x14ac:dyDescent="0.2">
      <c r="B116" s="1"/>
      <c r="G116" s="57"/>
      <c r="H116" s="8"/>
    </row>
    <row r="117" spans="2:12" s="2" customFormat="1" ht="12.75" x14ac:dyDescent="0.2">
      <c r="B117" s="1"/>
      <c r="F117" s="2">
        <v>2024</v>
      </c>
      <c r="G117" s="57" t="s">
        <v>308</v>
      </c>
      <c r="H117" s="8"/>
      <c r="L117" s="3">
        <v>31411379.620000001</v>
      </c>
    </row>
    <row r="118" spans="2:12" s="2" customFormat="1" ht="12.75" x14ac:dyDescent="0.2">
      <c r="B118" s="1"/>
      <c r="G118" s="15" t="s">
        <v>309</v>
      </c>
      <c r="H118" s="6">
        <v>350221</v>
      </c>
      <c r="L118" s="3">
        <v>47630080</v>
      </c>
    </row>
    <row r="119" spans="2:12" s="2" customFormat="1" ht="12.75" x14ac:dyDescent="0.2">
      <c r="B119" s="1"/>
      <c r="G119" s="71" t="s">
        <v>310</v>
      </c>
      <c r="H119" s="6">
        <v>1755833</v>
      </c>
      <c r="L119" s="33">
        <v>2365115</v>
      </c>
    </row>
    <row r="120" spans="2:12" s="2" customFormat="1" ht="12.75" x14ac:dyDescent="0.2">
      <c r="B120" s="1"/>
      <c r="G120" s="15" t="s">
        <v>311</v>
      </c>
      <c r="H120" s="32">
        <v>259061</v>
      </c>
      <c r="L120" s="64">
        <f>SUM(L117:L119)</f>
        <v>81406574.620000005</v>
      </c>
    </row>
    <row r="121" spans="2:12" s="2" customFormat="1" ht="12.75" x14ac:dyDescent="0.2">
      <c r="B121" s="1"/>
      <c r="G121" s="57"/>
      <c r="H121" s="72">
        <f>SUM(H118:H120)</f>
        <v>2365115</v>
      </c>
    </row>
    <row r="122" spans="2:12" s="2" customFormat="1" ht="12.75" x14ac:dyDescent="0.2">
      <c r="B122" s="1"/>
      <c r="G122" s="57"/>
      <c r="H122" s="8"/>
    </row>
    <row r="123" spans="2:12" s="2" customFormat="1" ht="12.75" x14ac:dyDescent="0.2">
      <c r="G123" s="25"/>
    </row>
    <row r="124" spans="2:12" s="2" customFormat="1" ht="12.75" x14ac:dyDescent="0.2">
      <c r="B124" s="1" t="s">
        <v>176</v>
      </c>
    </row>
    <row r="125" spans="2:12" s="2" customFormat="1" ht="12.75" x14ac:dyDescent="0.2">
      <c r="B125" s="1" t="s">
        <v>323</v>
      </c>
      <c r="D125" s="1"/>
      <c r="G125" s="1">
        <v>2024</v>
      </c>
      <c r="H125" s="1">
        <v>2023</v>
      </c>
    </row>
    <row r="126" spans="2:12" s="2" customFormat="1" ht="12.75" x14ac:dyDescent="0.2">
      <c r="G126" s="3"/>
      <c r="H126" s="3"/>
    </row>
    <row r="127" spans="2:12" s="2" customFormat="1" ht="12.75" x14ac:dyDescent="0.2">
      <c r="B127" s="2" t="s">
        <v>40</v>
      </c>
      <c r="E127" s="2" t="s">
        <v>184</v>
      </c>
      <c r="G127" s="3">
        <v>3556063</v>
      </c>
      <c r="H127" s="3">
        <v>4079544.82</v>
      </c>
    </row>
    <row r="128" spans="2:12" s="2" customFormat="1" ht="12.75" x14ac:dyDescent="0.2">
      <c r="B128" s="2" t="s">
        <v>41</v>
      </c>
      <c r="G128" s="3">
        <v>488183.83</v>
      </c>
      <c r="H128" s="3">
        <v>0</v>
      </c>
    </row>
    <row r="129" spans="2:8" s="2" customFormat="1" ht="12.75" x14ac:dyDescent="0.2">
      <c r="B129" s="2" t="s">
        <v>327</v>
      </c>
      <c r="G129" s="3">
        <v>349188.16</v>
      </c>
      <c r="H129" s="3">
        <v>0</v>
      </c>
    </row>
    <row r="130" spans="2:8" s="2" customFormat="1" ht="12.75" x14ac:dyDescent="0.2">
      <c r="B130" s="2" t="s">
        <v>328</v>
      </c>
      <c r="D130" s="2" t="s">
        <v>329</v>
      </c>
      <c r="G130" s="3">
        <v>1279576</v>
      </c>
      <c r="H130" s="3">
        <v>0</v>
      </c>
    </row>
    <row r="131" spans="2:8" s="2" customFormat="1" ht="12.75" x14ac:dyDescent="0.2">
      <c r="B131" s="2" t="s">
        <v>330</v>
      </c>
      <c r="G131" s="3">
        <v>2901997.6</v>
      </c>
      <c r="H131" s="3">
        <v>0</v>
      </c>
    </row>
    <row r="132" spans="2:8" s="2" customFormat="1" ht="12.75" x14ac:dyDescent="0.2">
      <c r="B132" s="2" t="s">
        <v>331</v>
      </c>
      <c r="G132" s="3">
        <v>288330</v>
      </c>
      <c r="H132" s="3">
        <v>0</v>
      </c>
    </row>
    <row r="133" spans="2:8" s="2" customFormat="1" ht="12.75" x14ac:dyDescent="0.2">
      <c r="B133" s="2" t="s">
        <v>332</v>
      </c>
      <c r="G133" s="3">
        <v>93030</v>
      </c>
      <c r="H133" s="3">
        <v>0</v>
      </c>
    </row>
    <row r="134" spans="2:8" s="2" customFormat="1" ht="12.75" x14ac:dyDescent="0.2">
      <c r="B134" s="2" t="s">
        <v>42</v>
      </c>
      <c r="F134" s="2" t="s">
        <v>134</v>
      </c>
      <c r="G134" s="33">
        <v>0</v>
      </c>
      <c r="H134" s="33">
        <v>600219.81999999995</v>
      </c>
    </row>
    <row r="135" spans="2:8" s="2" customFormat="1" ht="12.75" hidden="1" x14ac:dyDescent="0.2"/>
    <row r="136" spans="2:8" s="2" customFormat="1" ht="12.75" x14ac:dyDescent="0.2">
      <c r="B136" s="1" t="s">
        <v>9</v>
      </c>
      <c r="G136" s="64">
        <f>SUM(G127:G135)</f>
        <v>8956368.5899999999</v>
      </c>
      <c r="H136" s="64">
        <f>SUM(H126:H135)</f>
        <v>4679764.6399999997</v>
      </c>
    </row>
    <row r="137" spans="2:8" s="2" customFormat="1" ht="12.75" x14ac:dyDescent="0.2">
      <c r="B137" s="1"/>
      <c r="G137" s="66"/>
      <c r="H137" s="57"/>
    </row>
    <row r="138" spans="2:8" s="2" customFormat="1" ht="12.75" x14ac:dyDescent="0.2">
      <c r="B138" s="1" t="s">
        <v>318</v>
      </c>
      <c r="G138" s="66"/>
      <c r="H138" s="57"/>
    </row>
    <row r="139" spans="2:8" s="2" customFormat="1" ht="12.75" x14ac:dyDescent="0.2">
      <c r="B139" s="1"/>
      <c r="G139" s="66"/>
      <c r="H139" s="57"/>
    </row>
    <row r="140" spans="2:8" s="2" customFormat="1" ht="12.75" x14ac:dyDescent="0.2">
      <c r="B140" s="1" t="s">
        <v>319</v>
      </c>
      <c r="G140" s="74">
        <v>2024</v>
      </c>
      <c r="H140" s="74">
        <v>2024</v>
      </c>
    </row>
    <row r="141" spans="2:8" s="2" customFormat="1" ht="12.75" x14ac:dyDescent="0.2">
      <c r="B141" s="1" t="s">
        <v>324</v>
      </c>
      <c r="G141" s="66"/>
      <c r="H141" s="57"/>
    </row>
    <row r="142" spans="2:8" s="2" customFormat="1" ht="12.75" x14ac:dyDescent="0.2">
      <c r="B142" s="2" t="s">
        <v>326</v>
      </c>
      <c r="G142" s="65">
        <v>842176.6</v>
      </c>
      <c r="H142" s="15">
        <v>0</v>
      </c>
    </row>
    <row r="143" spans="2:8" s="2" customFormat="1" ht="12.75" x14ac:dyDescent="0.2">
      <c r="B143" s="2" t="s">
        <v>325</v>
      </c>
      <c r="G143" s="64">
        <v>1410626.22</v>
      </c>
      <c r="H143" s="33">
        <v>3980960</v>
      </c>
    </row>
    <row r="144" spans="2:8" s="2" customFormat="1" ht="12.75" x14ac:dyDescent="0.2">
      <c r="B144" s="1" t="s">
        <v>9</v>
      </c>
      <c r="G144" s="66">
        <f>SUM(G142:G143)</f>
        <v>2252802.8199999998</v>
      </c>
      <c r="H144" s="57">
        <f>SUM(H143)</f>
        <v>3980960</v>
      </c>
    </row>
    <row r="145" spans="2:8" s="2" customFormat="1" ht="12.75" x14ac:dyDescent="0.2">
      <c r="B145" s="1"/>
      <c r="G145" s="66"/>
      <c r="H145" s="57"/>
    </row>
    <row r="146" spans="2:8" s="2" customFormat="1" ht="12.75" x14ac:dyDescent="0.2">
      <c r="B146" s="1" t="s">
        <v>177</v>
      </c>
      <c r="G146" s="1">
        <v>2024</v>
      </c>
      <c r="H146" s="1">
        <v>2023</v>
      </c>
    </row>
    <row r="147" spans="2:8" s="2" customFormat="1" ht="12.75" x14ac:dyDescent="0.2">
      <c r="B147" s="1" t="s">
        <v>320</v>
      </c>
    </row>
    <row r="148" spans="2:8" s="2" customFormat="1" ht="12.75" x14ac:dyDescent="0.2">
      <c r="B148" s="2" t="s">
        <v>321</v>
      </c>
      <c r="G148" s="3">
        <v>3914166.97</v>
      </c>
      <c r="H148" s="3">
        <v>2053951.78</v>
      </c>
    </row>
    <row r="149" spans="2:8" s="2" customFormat="1" ht="12.75" x14ac:dyDescent="0.2">
      <c r="B149" s="2" t="s">
        <v>65</v>
      </c>
      <c r="G149" s="3">
        <v>57439.16</v>
      </c>
      <c r="H149" s="3">
        <v>0</v>
      </c>
    </row>
    <row r="150" spans="2:8" s="2" customFormat="1" ht="12.75" x14ac:dyDescent="0.2">
      <c r="B150" s="2" t="s">
        <v>322</v>
      </c>
      <c r="G150" s="75">
        <v>19533.5</v>
      </c>
      <c r="H150" s="32">
        <v>0</v>
      </c>
    </row>
    <row r="151" spans="2:8" s="2" customFormat="1" ht="12.75" x14ac:dyDescent="0.2">
      <c r="B151" s="1" t="s">
        <v>9</v>
      </c>
      <c r="G151" s="21">
        <f>SUM(G148:G150)</f>
        <v>3991139.6300000004</v>
      </c>
      <c r="H151" s="21">
        <f>SUM(H148:H150)</f>
        <v>2053951.78</v>
      </c>
    </row>
    <row r="152" spans="2:8" s="2" customFormat="1" ht="12.75" x14ac:dyDescent="0.2">
      <c r="G152" s="65"/>
      <c r="H152" s="65"/>
    </row>
    <row r="153" spans="2:8" s="2" customFormat="1" ht="12.75" x14ac:dyDescent="0.2">
      <c r="G153" s="65"/>
      <c r="H153" s="65"/>
    </row>
    <row r="154" spans="2:8" s="2" customFormat="1" ht="12.75" x14ac:dyDescent="0.2">
      <c r="G154" s="65"/>
      <c r="H154" s="65"/>
    </row>
    <row r="155" spans="2:8" s="2" customFormat="1" ht="12.75" x14ac:dyDescent="0.2">
      <c r="G155" s="65"/>
      <c r="H155" s="65"/>
    </row>
    <row r="156" spans="2:8" s="2" customFormat="1" ht="12.75" x14ac:dyDescent="0.2">
      <c r="B156" s="1" t="s">
        <v>338</v>
      </c>
    </row>
    <row r="157" spans="2:8" s="2" customFormat="1" ht="12.75" x14ac:dyDescent="0.2">
      <c r="B157" s="10" t="s">
        <v>118</v>
      </c>
      <c r="D157" s="10"/>
      <c r="E157" s="4"/>
      <c r="G157" s="1">
        <v>2024</v>
      </c>
      <c r="H157" s="1">
        <v>2023</v>
      </c>
    </row>
    <row r="158" spans="2:8" s="2" customFormat="1" ht="12.75" x14ac:dyDescent="0.2">
      <c r="B158" s="2" t="s">
        <v>119</v>
      </c>
      <c r="C158" s="10"/>
      <c r="D158" s="2" t="s">
        <v>120</v>
      </c>
      <c r="F158" s="2" t="s">
        <v>134</v>
      </c>
      <c r="G158" s="3">
        <v>0</v>
      </c>
      <c r="H158" s="3">
        <v>382443.43</v>
      </c>
    </row>
    <row r="159" spans="2:8" s="2" customFormat="1" ht="12.75" x14ac:dyDescent="0.2">
      <c r="B159" s="2" t="s">
        <v>333</v>
      </c>
      <c r="G159" s="3">
        <v>183672</v>
      </c>
      <c r="H159" s="3">
        <v>0</v>
      </c>
    </row>
    <row r="160" spans="2:8" s="2" customFormat="1" ht="12.75" x14ac:dyDescent="0.2">
      <c r="B160" s="2" t="s">
        <v>334</v>
      </c>
      <c r="G160" s="3">
        <v>172612</v>
      </c>
      <c r="H160" s="3">
        <v>0</v>
      </c>
    </row>
    <row r="161" spans="2:8" s="2" customFormat="1" ht="12.75" x14ac:dyDescent="0.2">
      <c r="B161" s="2" t="s">
        <v>335</v>
      </c>
      <c r="G161" s="3">
        <v>52000</v>
      </c>
      <c r="H161" s="3">
        <v>0</v>
      </c>
    </row>
    <row r="162" spans="2:8" s="2" customFormat="1" ht="12.75" x14ac:dyDescent="0.2">
      <c r="B162" s="2" t="s">
        <v>112</v>
      </c>
      <c r="G162" s="3">
        <v>221250</v>
      </c>
      <c r="H162" s="3">
        <v>0</v>
      </c>
    </row>
    <row r="163" spans="2:8" s="2" customFormat="1" ht="12.75" x14ac:dyDescent="0.2">
      <c r="B163" s="2" t="s">
        <v>336</v>
      </c>
      <c r="G163" s="3">
        <v>165000</v>
      </c>
      <c r="H163" s="3">
        <v>0</v>
      </c>
    </row>
    <row r="164" spans="2:8" s="2" customFormat="1" ht="12.75" x14ac:dyDescent="0.2">
      <c r="B164" s="2" t="s">
        <v>337</v>
      </c>
      <c r="G164" s="3">
        <v>10000</v>
      </c>
      <c r="H164" s="3"/>
    </row>
    <row r="165" spans="2:8" s="2" customFormat="1" ht="12.75" x14ac:dyDescent="0.2">
      <c r="B165" s="2" t="s">
        <v>9</v>
      </c>
      <c r="G165" s="21">
        <f>SUM(G158:G164)</f>
        <v>804534</v>
      </c>
      <c r="H165" s="21">
        <f>SUM(H158:H164)</f>
        <v>382443.43</v>
      </c>
    </row>
    <row r="166" spans="2:8" s="2" customFormat="1" ht="12.75" x14ac:dyDescent="0.2">
      <c r="G166" s="66"/>
      <c r="H166" s="66"/>
    </row>
    <row r="167" spans="2:8" s="2" customFormat="1" ht="12.75" x14ac:dyDescent="0.2">
      <c r="G167" s="66"/>
      <c r="H167" s="66"/>
    </row>
    <row r="168" spans="2:8" s="2" customFormat="1" ht="12.75" x14ac:dyDescent="0.2">
      <c r="B168" s="1" t="s">
        <v>343</v>
      </c>
      <c r="C168" s="1"/>
      <c r="G168" s="66"/>
      <c r="H168" s="66"/>
    </row>
    <row r="169" spans="2:8" s="2" customFormat="1" ht="12.75" x14ac:dyDescent="0.2">
      <c r="B169" s="1" t="s">
        <v>43</v>
      </c>
      <c r="C169" s="1"/>
      <c r="G169" s="66"/>
      <c r="H169" s="66"/>
    </row>
    <row r="170" spans="2:8" s="2" customFormat="1" ht="12.75" x14ac:dyDescent="0.2">
      <c r="B170" s="1" t="s">
        <v>344</v>
      </c>
      <c r="C170" s="1"/>
      <c r="G170" s="74">
        <v>2024</v>
      </c>
      <c r="H170" s="74">
        <v>2023</v>
      </c>
    </row>
    <row r="171" spans="2:8" s="2" customFormat="1" ht="12.75" x14ac:dyDescent="0.2">
      <c r="B171" s="2" t="s">
        <v>345</v>
      </c>
      <c r="G171" s="65">
        <v>6495135.1200000001</v>
      </c>
      <c r="H171" s="66">
        <v>0</v>
      </c>
    </row>
    <row r="172" spans="2:8" s="2" customFormat="1" ht="12.75" x14ac:dyDescent="0.2">
      <c r="B172" s="2" t="s">
        <v>346</v>
      </c>
      <c r="C172" s="1"/>
      <c r="G172" s="65">
        <v>655765.42000000004</v>
      </c>
      <c r="H172" s="66">
        <v>0</v>
      </c>
    </row>
    <row r="173" spans="2:8" s="2" customFormat="1" ht="12.75" x14ac:dyDescent="0.2">
      <c r="B173" s="2" t="s">
        <v>347</v>
      </c>
      <c r="C173" s="1"/>
      <c r="G173" s="65">
        <v>2914637.09</v>
      </c>
      <c r="H173" s="66">
        <v>0</v>
      </c>
    </row>
    <row r="174" spans="2:8" s="2" customFormat="1" ht="12.75" x14ac:dyDescent="0.2">
      <c r="B174" s="2" t="s">
        <v>348</v>
      </c>
      <c r="C174" s="1"/>
      <c r="G174" s="65">
        <v>712347.43</v>
      </c>
      <c r="H174" s="66">
        <v>0</v>
      </c>
    </row>
    <row r="175" spans="2:8" s="2" customFormat="1" ht="12.75" x14ac:dyDescent="0.2">
      <c r="B175" s="2" t="s">
        <v>327</v>
      </c>
      <c r="C175" s="1"/>
      <c r="G175" s="65">
        <v>853176.5</v>
      </c>
      <c r="H175" s="66"/>
    </row>
    <row r="176" spans="2:8" s="2" customFormat="1" ht="12.75" x14ac:dyDescent="0.2">
      <c r="B176" s="2" t="s">
        <v>122</v>
      </c>
      <c r="G176" s="75">
        <v>0</v>
      </c>
      <c r="H176" s="33">
        <v>7020000</v>
      </c>
    </row>
    <row r="177" spans="1:8" s="2" customFormat="1" ht="12.75" x14ac:dyDescent="0.2">
      <c r="B177" s="1" t="s">
        <v>9</v>
      </c>
      <c r="C177" s="1"/>
      <c r="G177" s="21">
        <f>SUM(G171:G176)</f>
        <v>11631061.559999999</v>
      </c>
      <c r="H177" s="21">
        <f>SUM(H171:H176)</f>
        <v>7020000</v>
      </c>
    </row>
    <row r="178" spans="1:8" s="2" customFormat="1" ht="12.75" x14ac:dyDescent="0.2">
      <c r="B178" s="1"/>
      <c r="C178" s="1"/>
      <c r="G178" s="66"/>
      <c r="H178" s="66"/>
    </row>
    <row r="179" spans="1:8" s="2" customFormat="1" ht="12.75" x14ac:dyDescent="0.2">
      <c r="B179" s="1"/>
      <c r="C179" s="1"/>
      <c r="G179" s="66"/>
      <c r="H179" s="66"/>
    </row>
    <row r="180" spans="1:8" s="2" customFormat="1" ht="12.75" x14ac:dyDescent="0.2">
      <c r="B180" s="1"/>
      <c r="C180" s="1"/>
      <c r="G180" s="66"/>
      <c r="H180" s="66"/>
    </row>
    <row r="181" spans="1:8" s="2" customFormat="1" ht="12.75" x14ac:dyDescent="0.2">
      <c r="B181" s="1" t="s">
        <v>341</v>
      </c>
      <c r="G181" s="66"/>
      <c r="H181" s="57"/>
    </row>
    <row r="182" spans="1:8" s="2" customFormat="1" ht="12.75" x14ac:dyDescent="0.2">
      <c r="B182" s="1" t="s">
        <v>324</v>
      </c>
      <c r="E182" s="1"/>
      <c r="G182" s="74">
        <v>2024</v>
      </c>
      <c r="H182" s="74">
        <v>2023</v>
      </c>
    </row>
    <row r="183" spans="1:8" s="2" customFormat="1" ht="12.75" x14ac:dyDescent="0.2">
      <c r="B183" s="2" t="s">
        <v>342</v>
      </c>
      <c r="G183" s="3">
        <v>98340734.900000006</v>
      </c>
      <c r="H183" s="3">
        <v>62349773.549999997</v>
      </c>
    </row>
    <row r="184" spans="1:8" s="2" customFormat="1" ht="12.75" x14ac:dyDescent="0.2">
      <c r="B184" s="1" t="s">
        <v>9</v>
      </c>
      <c r="G184" s="21">
        <f>SUM(G183)</f>
        <v>98340734.900000006</v>
      </c>
      <c r="H184" s="16">
        <f>SUM(H183)</f>
        <v>62349773.549999997</v>
      </c>
    </row>
    <row r="185" spans="1:8" s="2" customFormat="1" ht="12.75" x14ac:dyDescent="0.2">
      <c r="B185" s="1"/>
      <c r="G185" s="66"/>
      <c r="H185" s="57"/>
    </row>
    <row r="186" spans="1:8" s="2" customFormat="1" ht="12.75" x14ac:dyDescent="0.2">
      <c r="B186" s="1"/>
      <c r="G186" s="66"/>
      <c r="H186" s="57"/>
    </row>
    <row r="187" spans="1:8" s="2" customFormat="1" ht="12.75" x14ac:dyDescent="0.2">
      <c r="B187" s="1"/>
      <c r="G187" s="66"/>
      <c r="H187" s="57"/>
    </row>
    <row r="188" spans="1:8" s="2" customFormat="1" ht="12.75" x14ac:dyDescent="0.2">
      <c r="G188" s="66"/>
      <c r="H188" s="57"/>
    </row>
    <row r="189" spans="1:8" s="2" customFormat="1" ht="12.75" x14ac:dyDescent="0.2">
      <c r="A189" s="1"/>
      <c r="B189" s="1" t="s">
        <v>349</v>
      </c>
      <c r="F189" s="66"/>
      <c r="G189" s="57"/>
      <c r="H189" s="57"/>
    </row>
    <row r="190" spans="1:8" s="2" customFormat="1" ht="12.75" x14ac:dyDescent="0.2">
      <c r="A190" s="1" t="s">
        <v>339</v>
      </c>
      <c r="B190" s="1"/>
      <c r="C190" s="1"/>
      <c r="F190" s="66"/>
      <c r="G190" s="76">
        <v>2024</v>
      </c>
      <c r="H190" s="74">
        <v>2023</v>
      </c>
    </row>
    <row r="191" spans="1:8" s="2" customFormat="1" ht="12.75" x14ac:dyDescent="0.2">
      <c r="A191" s="2" t="s">
        <v>340</v>
      </c>
      <c r="G191" s="33">
        <v>13230311.01</v>
      </c>
      <c r="H191" s="33">
        <v>8215807.1200000001</v>
      </c>
    </row>
    <row r="192" spans="1:8" s="2" customFormat="1" ht="12.75" x14ac:dyDescent="0.2">
      <c r="A192" s="1" t="s">
        <v>9</v>
      </c>
      <c r="G192" s="21">
        <f>SUM(G191)</f>
        <v>13230311.01</v>
      </c>
      <c r="H192" s="16">
        <f>SUM(H191)</f>
        <v>8215807.1200000001</v>
      </c>
    </row>
    <row r="193" spans="1:8" s="2" customFormat="1" ht="12.75" x14ac:dyDescent="0.2">
      <c r="A193" s="1"/>
      <c r="G193" s="66"/>
      <c r="H193" s="57"/>
    </row>
    <row r="194" spans="1:8" s="2" customFormat="1" ht="12.75" x14ac:dyDescent="0.2">
      <c r="A194" s="1"/>
      <c r="G194" s="66"/>
      <c r="H194" s="57"/>
    </row>
    <row r="195" spans="1:8" s="2" customFormat="1" ht="12.75" x14ac:dyDescent="0.2">
      <c r="A195" s="1"/>
      <c r="G195" s="66"/>
      <c r="H195" s="57"/>
    </row>
    <row r="196" spans="1:8" s="2" customFormat="1" ht="12.75" x14ac:dyDescent="0.2">
      <c r="A196" s="1"/>
      <c r="G196" s="66"/>
      <c r="H196" s="57"/>
    </row>
    <row r="197" spans="1:8" s="2" customFormat="1" ht="12.75" x14ac:dyDescent="0.2">
      <c r="A197" s="1"/>
      <c r="G197" s="66"/>
      <c r="H197" s="57"/>
    </row>
    <row r="198" spans="1:8" s="2" customFormat="1" ht="12.75" x14ac:dyDescent="0.2">
      <c r="A198" s="1"/>
      <c r="G198" s="66"/>
      <c r="H198" s="57"/>
    </row>
    <row r="199" spans="1:8" s="2" customFormat="1" ht="12.75" x14ac:dyDescent="0.2">
      <c r="A199" s="1"/>
      <c r="G199" s="66"/>
      <c r="H199" s="57"/>
    </row>
    <row r="200" spans="1:8" s="2" customFormat="1" ht="12.75" x14ac:dyDescent="0.2">
      <c r="B200" s="1" t="s">
        <v>178</v>
      </c>
      <c r="F200" s="66"/>
      <c r="G200" s="57"/>
    </row>
    <row r="201" spans="1:8" s="2" customFormat="1" ht="12.75" x14ac:dyDescent="0.2">
      <c r="B201" s="10" t="s">
        <v>193</v>
      </c>
      <c r="D201" s="4"/>
      <c r="E201" s="4"/>
      <c r="F201" s="4"/>
      <c r="G201" s="1">
        <v>2024</v>
      </c>
      <c r="H201" s="1">
        <v>2023</v>
      </c>
    </row>
    <row r="202" spans="1:8" s="2" customFormat="1" ht="12.75" x14ac:dyDescent="0.2">
      <c r="B202" s="2" t="s">
        <v>121</v>
      </c>
      <c r="C202" s="4"/>
      <c r="F202" s="2" t="s">
        <v>134</v>
      </c>
      <c r="G202" s="3">
        <v>9999900</v>
      </c>
      <c r="H202" s="3">
        <v>13652127.74</v>
      </c>
    </row>
    <row r="203" spans="1:8" s="2" customFormat="1" ht="12.75" x14ac:dyDescent="0.2">
      <c r="B203" s="2" t="s">
        <v>350</v>
      </c>
      <c r="G203" s="3">
        <v>232004.32</v>
      </c>
      <c r="H203" s="3">
        <v>0</v>
      </c>
    </row>
    <row r="204" spans="1:8" s="2" customFormat="1" ht="12.75" x14ac:dyDescent="0.2">
      <c r="B204" s="2" t="s">
        <v>351</v>
      </c>
      <c r="G204" s="3">
        <v>265210.36</v>
      </c>
      <c r="H204" s="3">
        <v>0</v>
      </c>
    </row>
    <row r="205" spans="1:8" s="2" customFormat="1" ht="12.75" x14ac:dyDescent="0.2">
      <c r="B205" s="2" t="s">
        <v>352</v>
      </c>
      <c r="G205" s="3">
        <v>982844.8</v>
      </c>
      <c r="H205" s="3">
        <v>0</v>
      </c>
    </row>
    <row r="206" spans="1:8" s="2" customFormat="1" ht="12.75" x14ac:dyDescent="0.2">
      <c r="B206" s="2" t="s">
        <v>353</v>
      </c>
      <c r="G206" s="3">
        <v>267503.96000000002</v>
      </c>
      <c r="H206" s="3">
        <v>0</v>
      </c>
    </row>
    <row r="207" spans="1:8" s="2" customFormat="1" ht="12.75" x14ac:dyDescent="0.2">
      <c r="B207" s="2" t="s">
        <v>354</v>
      </c>
      <c r="G207" s="3">
        <v>346690</v>
      </c>
      <c r="H207" s="3"/>
    </row>
    <row r="208" spans="1:8" s="2" customFormat="1" ht="12.75" x14ac:dyDescent="0.2">
      <c r="B208" s="2" t="s">
        <v>185</v>
      </c>
      <c r="E208" s="2" t="s">
        <v>355</v>
      </c>
      <c r="G208" s="33">
        <v>17082434.77</v>
      </c>
      <c r="H208" s="33">
        <v>15112511</v>
      </c>
    </row>
    <row r="209" spans="2:10" s="2" customFormat="1" ht="12.75" x14ac:dyDescent="0.2">
      <c r="B209" s="1" t="s">
        <v>9</v>
      </c>
      <c r="C209" s="2" t="s">
        <v>186</v>
      </c>
      <c r="G209" s="19">
        <f>SUM(G202:G208)</f>
        <v>29176588.210000001</v>
      </c>
      <c r="H209" s="19">
        <f>SUM(H202:H208)</f>
        <v>28764638.740000002</v>
      </c>
    </row>
    <row r="210" spans="2:10" s="2" customFormat="1" ht="12.75" x14ac:dyDescent="0.2">
      <c r="G210" s="6"/>
      <c r="H210" s="6"/>
    </row>
    <row r="211" spans="2:10" s="2" customFormat="1" ht="12.75" x14ac:dyDescent="0.2">
      <c r="G211" s="6"/>
      <c r="H211" s="6"/>
    </row>
    <row r="212" spans="2:10" s="2" customFormat="1" ht="12.75" x14ac:dyDescent="0.2">
      <c r="G212" s="6"/>
      <c r="H212" s="6"/>
    </row>
    <row r="213" spans="2:10" s="2" customFormat="1" ht="12.75" x14ac:dyDescent="0.2">
      <c r="G213" s="6"/>
      <c r="H213" s="6"/>
    </row>
    <row r="214" spans="2:10" s="2" customFormat="1" ht="12.75" x14ac:dyDescent="0.2">
      <c r="G214" s="6"/>
      <c r="H214" s="6"/>
    </row>
    <row r="215" spans="2:10" s="2" customFormat="1" ht="12.75" x14ac:dyDescent="0.2">
      <c r="B215" s="1" t="s">
        <v>179</v>
      </c>
      <c r="D215" s="4"/>
      <c r="E215" s="4"/>
      <c r="F215" s="4"/>
      <c r="G215" s="1">
        <v>2024</v>
      </c>
      <c r="H215" s="1">
        <v>2023</v>
      </c>
    </row>
    <row r="216" spans="2:10" s="2" customFormat="1" ht="12.75" x14ac:dyDescent="0.2">
      <c r="B216" s="1" t="s">
        <v>196</v>
      </c>
      <c r="C216" s="4"/>
    </row>
    <row r="217" spans="2:10" s="2" customFormat="1" ht="12.75" x14ac:dyDescent="0.2">
      <c r="B217" s="2" t="s">
        <v>44</v>
      </c>
      <c r="G217" s="6">
        <v>-48833336.420000002</v>
      </c>
      <c r="H217" s="6">
        <v>-48833336.420000002</v>
      </c>
    </row>
    <row r="218" spans="2:10" s="2" customFormat="1" ht="12.75" x14ac:dyDescent="0.2">
      <c r="B218" s="2" t="s">
        <v>197</v>
      </c>
      <c r="G218" s="3">
        <v>51377519.899999999</v>
      </c>
      <c r="H218" s="3">
        <v>58300879.770000003</v>
      </c>
    </row>
    <row r="219" spans="2:10" s="2" customFormat="1" ht="12.75" x14ac:dyDescent="0.2">
      <c r="B219" s="2" t="s">
        <v>199</v>
      </c>
      <c r="C219" s="2" t="s">
        <v>198</v>
      </c>
      <c r="G219" s="32">
        <v>427408898.56</v>
      </c>
      <c r="H219" s="32">
        <v>369108018.85000002</v>
      </c>
      <c r="J219" s="3"/>
    </row>
    <row r="220" spans="2:10" s="2" customFormat="1" ht="12.75" x14ac:dyDescent="0.2">
      <c r="B220" s="1" t="s">
        <v>200</v>
      </c>
      <c r="G220" s="16">
        <f>SUM(G217:G219)</f>
        <v>429953082.04000002</v>
      </c>
      <c r="H220" s="16">
        <f>SUM(H217:H219)</f>
        <v>378575562.20000005</v>
      </c>
      <c r="J220" s="15"/>
    </row>
    <row r="221" spans="2:10" s="2" customFormat="1" ht="12.75" x14ac:dyDescent="0.2">
      <c r="B221" s="1"/>
      <c r="G221" s="8"/>
      <c r="H221" s="8"/>
      <c r="J221" s="25"/>
    </row>
    <row r="222" spans="2:10" s="2" customFormat="1" ht="12.75" x14ac:dyDescent="0.2">
      <c r="B222" s="1"/>
      <c r="G222" s="8"/>
      <c r="H222" s="8"/>
      <c r="J222" s="25"/>
    </row>
    <row r="223" spans="2:10" s="2" customFormat="1" ht="12.75" x14ac:dyDescent="0.2">
      <c r="B223" s="1"/>
      <c r="G223" s="8"/>
      <c r="H223" s="8"/>
      <c r="J223" s="25"/>
    </row>
    <row r="224" spans="2:10" s="2" customFormat="1" ht="12.75" x14ac:dyDescent="0.2">
      <c r="B224" s="1"/>
      <c r="G224" s="8"/>
      <c r="H224" s="8"/>
      <c r="J224" s="25"/>
    </row>
    <row r="225" spans="2:8" s="2" customFormat="1" ht="12.75" x14ac:dyDescent="0.2">
      <c r="B225" s="1"/>
      <c r="G225" s="8"/>
      <c r="H225" s="8"/>
    </row>
    <row r="226" spans="2:8" s="2" customFormat="1" ht="12.75" x14ac:dyDescent="0.2"/>
    <row r="227" spans="2:8" s="2" customFormat="1" ht="12.75" x14ac:dyDescent="0.2">
      <c r="B227" s="1" t="s">
        <v>127</v>
      </c>
    </row>
    <row r="228" spans="2:8" s="2" customFormat="1" ht="12.75" x14ac:dyDescent="0.2">
      <c r="B228" s="10" t="s">
        <v>47</v>
      </c>
      <c r="D228" s="1"/>
      <c r="G228" s="1">
        <v>2024</v>
      </c>
      <c r="H228" s="1">
        <v>2023</v>
      </c>
    </row>
    <row r="229" spans="2:8" s="2" customFormat="1" ht="12.75" x14ac:dyDescent="0.2">
      <c r="B229" s="2" t="s">
        <v>45</v>
      </c>
      <c r="C229" s="10"/>
      <c r="G229" s="3">
        <v>478786418.45999998</v>
      </c>
      <c r="H229" s="3">
        <v>427408898.62</v>
      </c>
    </row>
    <row r="230" spans="2:8" s="2" customFormat="1" ht="12.75" x14ac:dyDescent="0.2">
      <c r="B230" s="4" t="s">
        <v>46</v>
      </c>
      <c r="D230" s="4"/>
      <c r="E230" s="4"/>
      <c r="F230" s="4"/>
      <c r="G230" s="33">
        <v>0</v>
      </c>
      <c r="H230" s="33">
        <v>0</v>
      </c>
    </row>
    <row r="231" spans="2:8" s="2" customFormat="1" ht="12.75" x14ac:dyDescent="0.2">
      <c r="B231" s="1" t="s">
        <v>9</v>
      </c>
      <c r="C231" s="4"/>
      <c r="G231" s="21">
        <f>SUM(G229:G230)</f>
        <v>478786418.45999998</v>
      </c>
      <c r="H231" s="34">
        <f>SUM(H229:H230)</f>
        <v>427408898.62</v>
      </c>
    </row>
    <row r="232" spans="2:8" s="2" customFormat="1" ht="12.75" x14ac:dyDescent="0.2">
      <c r="B232" s="1"/>
      <c r="C232" s="4"/>
      <c r="G232" s="66"/>
      <c r="H232" s="22"/>
    </row>
    <row r="233" spans="2:8" s="2" customFormat="1" ht="12.75" x14ac:dyDescent="0.2">
      <c r="B233" s="1"/>
      <c r="C233" s="4"/>
      <c r="G233" s="66"/>
      <c r="H233" s="22"/>
    </row>
    <row r="234" spans="2:8" s="2" customFormat="1" ht="12.75" x14ac:dyDescent="0.2">
      <c r="B234" s="1"/>
      <c r="G234" s="9"/>
      <c r="H234" s="8"/>
    </row>
    <row r="235" spans="2:8" s="2" customFormat="1" ht="12.75" x14ac:dyDescent="0.2">
      <c r="B235" s="1"/>
      <c r="G235" s="9"/>
      <c r="H235" s="8"/>
    </row>
    <row r="236" spans="2:8" s="2" customFormat="1" ht="12.75" x14ac:dyDescent="0.2">
      <c r="B236" s="1"/>
      <c r="G236" s="9"/>
      <c r="H236" s="8"/>
    </row>
    <row r="237" spans="2:8" s="2" customFormat="1" ht="12.75" x14ac:dyDescent="0.2">
      <c r="B237" s="1"/>
      <c r="G237" s="9"/>
      <c r="H237" s="8"/>
    </row>
    <row r="238" spans="2:8" s="2" customFormat="1" ht="12.75" x14ac:dyDescent="0.2">
      <c r="B238" s="1"/>
      <c r="G238" s="9"/>
      <c r="H238" s="8"/>
    </row>
    <row r="239" spans="2:8" s="2" customFormat="1" ht="12.75" x14ac:dyDescent="0.2">
      <c r="B239" s="1"/>
      <c r="G239" s="9"/>
      <c r="H239" s="8"/>
    </row>
    <row r="240" spans="2:8" s="2" customFormat="1" ht="12.75" x14ac:dyDescent="0.2">
      <c r="B240" s="1"/>
      <c r="G240" s="9"/>
      <c r="H240" s="8"/>
    </row>
    <row r="241" spans="2:8" s="2" customFormat="1" ht="12.75" x14ac:dyDescent="0.2">
      <c r="B241" s="1"/>
      <c r="G241" s="9"/>
      <c r="H241" s="8"/>
    </row>
    <row r="242" spans="2:8" s="2" customFormat="1" ht="12.75" x14ac:dyDescent="0.2">
      <c r="B242" s="1"/>
      <c r="G242" s="9"/>
      <c r="H242" s="8"/>
    </row>
    <row r="243" spans="2:8" s="2" customFormat="1" ht="12.75" x14ac:dyDescent="0.2">
      <c r="B243" s="1"/>
      <c r="G243" s="9"/>
      <c r="H243" s="8"/>
    </row>
    <row r="244" spans="2:8" s="2" customFormat="1" ht="12.75" x14ac:dyDescent="0.2">
      <c r="B244" s="1" t="s">
        <v>211</v>
      </c>
    </row>
    <row r="245" spans="2:8" s="2" customFormat="1" ht="12.75" x14ac:dyDescent="0.2">
      <c r="B245" s="1" t="s">
        <v>125</v>
      </c>
      <c r="D245" s="10"/>
      <c r="E245" s="4"/>
      <c r="F245" s="4"/>
      <c r="G245" s="1">
        <v>2024</v>
      </c>
      <c r="H245" s="1">
        <v>2023</v>
      </c>
    </row>
    <row r="246" spans="2:8" s="2" customFormat="1" ht="12.75" x14ac:dyDescent="0.2">
      <c r="B246" s="2" t="s">
        <v>48</v>
      </c>
      <c r="C246" s="10"/>
      <c r="G246" s="3">
        <v>882680.92</v>
      </c>
      <c r="H246" s="3">
        <v>2847777.31</v>
      </c>
    </row>
    <row r="247" spans="2:8" s="2" customFormat="1" ht="12.75" x14ac:dyDescent="0.2">
      <c r="B247" s="2" t="s">
        <v>236</v>
      </c>
      <c r="G247" s="3">
        <v>1189391.58</v>
      </c>
      <c r="H247" s="3">
        <v>0</v>
      </c>
    </row>
    <row r="248" spans="2:8" s="2" customFormat="1" ht="12.75" x14ac:dyDescent="0.2">
      <c r="B248" s="2" t="s">
        <v>237</v>
      </c>
      <c r="G248" s="3">
        <v>1318000</v>
      </c>
      <c r="H248" s="3">
        <v>0</v>
      </c>
    </row>
    <row r="249" spans="2:8" x14ac:dyDescent="0.25">
      <c r="B249" s="2" t="s">
        <v>238</v>
      </c>
      <c r="C249" s="2"/>
      <c r="G249" s="3">
        <v>2500</v>
      </c>
      <c r="H249" s="3">
        <v>0</v>
      </c>
    </row>
    <row r="250" spans="2:8" x14ac:dyDescent="0.25">
      <c r="B250" s="2" t="s">
        <v>239</v>
      </c>
      <c r="G250" s="3">
        <v>214370.52</v>
      </c>
      <c r="H250" s="3">
        <v>0</v>
      </c>
    </row>
    <row r="251" spans="2:8" x14ac:dyDescent="0.25">
      <c r="B251" s="2" t="s">
        <v>240</v>
      </c>
      <c r="G251" s="3">
        <v>500</v>
      </c>
      <c r="H251" s="3">
        <v>0</v>
      </c>
    </row>
    <row r="252" spans="2:8" s="2" customFormat="1" x14ac:dyDescent="0.25">
      <c r="B252" s="2" t="s">
        <v>49</v>
      </c>
      <c r="C252"/>
      <c r="G252" s="3">
        <v>0</v>
      </c>
      <c r="H252" s="3">
        <v>53000</v>
      </c>
    </row>
    <row r="253" spans="2:8" s="2" customFormat="1" ht="12.75" x14ac:dyDescent="0.2">
      <c r="B253" s="2" t="s">
        <v>50</v>
      </c>
      <c r="G253" s="3">
        <v>27284751.02</v>
      </c>
      <c r="H253" s="3">
        <v>21355584.43</v>
      </c>
    </row>
    <row r="254" spans="2:8" s="2" customFormat="1" ht="12.75" x14ac:dyDescent="0.2">
      <c r="B254" s="2" t="s">
        <v>51</v>
      </c>
      <c r="G254" s="3">
        <v>68100</v>
      </c>
      <c r="H254" s="3">
        <v>69400</v>
      </c>
    </row>
    <row r="255" spans="2:8" s="2" customFormat="1" ht="12.75" x14ac:dyDescent="0.2">
      <c r="B255" s="2" t="s">
        <v>52</v>
      </c>
      <c r="G255" s="3">
        <v>5321273</v>
      </c>
      <c r="H255" s="3">
        <v>8992904</v>
      </c>
    </row>
    <row r="256" spans="2:8" s="2" customFormat="1" ht="12.75" x14ac:dyDescent="0.2">
      <c r="B256" s="2" t="s">
        <v>226</v>
      </c>
      <c r="G256" s="3">
        <v>4901818</v>
      </c>
      <c r="H256" s="3">
        <v>0</v>
      </c>
    </row>
    <row r="257" spans="2:10" s="2" customFormat="1" ht="12.75" x14ac:dyDescent="0.2">
      <c r="B257" s="2" t="s">
        <v>227</v>
      </c>
      <c r="G257" s="3">
        <v>103000</v>
      </c>
      <c r="H257" s="3">
        <v>0</v>
      </c>
    </row>
    <row r="258" spans="2:10" s="2" customFormat="1" ht="12.75" x14ac:dyDescent="0.2">
      <c r="B258" s="2" t="s">
        <v>228</v>
      </c>
      <c r="G258" s="3">
        <v>651900</v>
      </c>
      <c r="H258" s="3">
        <v>0</v>
      </c>
    </row>
    <row r="259" spans="2:10" s="2" customFormat="1" ht="12.75" x14ac:dyDescent="0.2">
      <c r="B259" s="2" t="s">
        <v>229</v>
      </c>
      <c r="G259" s="3">
        <v>1267400</v>
      </c>
      <c r="H259" s="3">
        <v>0</v>
      </c>
    </row>
    <row r="260" spans="2:10" s="2" customFormat="1" ht="12.75" x14ac:dyDescent="0.2">
      <c r="B260" s="2" t="s">
        <v>230</v>
      </c>
      <c r="G260" s="3">
        <v>1000</v>
      </c>
      <c r="H260" s="3">
        <v>0</v>
      </c>
    </row>
    <row r="261" spans="2:10" x14ac:dyDescent="0.25">
      <c r="B261" s="2" t="s">
        <v>231</v>
      </c>
      <c r="C261" s="2"/>
      <c r="G261" s="3">
        <v>10000</v>
      </c>
      <c r="H261" s="3">
        <v>0</v>
      </c>
    </row>
    <row r="262" spans="2:10" x14ac:dyDescent="0.25">
      <c r="B262" s="2" t="s">
        <v>232</v>
      </c>
      <c r="G262" s="3">
        <v>298000</v>
      </c>
      <c r="H262" s="3">
        <v>0</v>
      </c>
    </row>
    <row r="263" spans="2:10" x14ac:dyDescent="0.25">
      <c r="B263" s="2" t="s">
        <v>233</v>
      </c>
      <c r="G263" s="3">
        <v>12000</v>
      </c>
      <c r="H263" s="3">
        <v>0</v>
      </c>
    </row>
    <row r="264" spans="2:10" x14ac:dyDescent="0.25">
      <c r="B264" s="2" t="s">
        <v>234</v>
      </c>
      <c r="G264" s="3">
        <v>225800</v>
      </c>
      <c r="H264" s="3">
        <v>0</v>
      </c>
    </row>
    <row r="265" spans="2:10" s="2" customFormat="1" x14ac:dyDescent="0.25">
      <c r="B265" s="2" t="s">
        <v>202</v>
      </c>
      <c r="C265"/>
      <c r="G265" s="3">
        <v>17515760</v>
      </c>
      <c r="H265" s="3">
        <v>2141850</v>
      </c>
    </row>
    <row r="266" spans="2:10" s="2" customFormat="1" ht="12.75" x14ac:dyDescent="0.2">
      <c r="B266" s="2" t="s">
        <v>235</v>
      </c>
      <c r="G266" s="3">
        <v>82500</v>
      </c>
      <c r="H266" s="3">
        <v>0</v>
      </c>
      <c r="J266" s="3"/>
    </row>
    <row r="267" spans="2:10" s="2" customFormat="1" x14ac:dyDescent="0.35">
      <c r="B267" s="2" t="s">
        <v>53</v>
      </c>
      <c r="G267" s="3">
        <v>819</v>
      </c>
      <c r="H267" s="3">
        <v>5588419.2800000003</v>
      </c>
      <c r="J267" s="11"/>
    </row>
    <row r="268" spans="2:10" s="2" customFormat="1" ht="12.75" x14ac:dyDescent="0.2">
      <c r="B268" s="2" t="s">
        <v>244</v>
      </c>
      <c r="G268" s="3">
        <v>152802.84</v>
      </c>
      <c r="H268" s="3">
        <v>0</v>
      </c>
      <c r="J268" s="25"/>
    </row>
    <row r="269" spans="2:10" s="2" customFormat="1" ht="12.75" x14ac:dyDescent="0.2">
      <c r="B269" s="4" t="s">
        <v>54</v>
      </c>
      <c r="D269" s="4"/>
      <c r="E269" s="4"/>
      <c r="F269" s="4"/>
      <c r="G269" s="33">
        <v>82125</v>
      </c>
      <c r="H269" s="33">
        <v>81468</v>
      </c>
    </row>
    <row r="270" spans="2:10" s="2" customFormat="1" ht="12.75" x14ac:dyDescent="0.2">
      <c r="B270" s="1" t="s">
        <v>9</v>
      </c>
      <c r="C270" s="4"/>
      <c r="D270" s="1" t="s">
        <v>242</v>
      </c>
      <c r="E270" s="1"/>
      <c r="F270" s="1"/>
      <c r="G270" s="21">
        <f>SUM(G246:G269)</f>
        <v>61586491.880000003</v>
      </c>
      <c r="H270" s="21">
        <f>SUM(H246:H269)</f>
        <v>41130403.019999996</v>
      </c>
    </row>
    <row r="271" spans="2:10" s="2" customFormat="1" ht="12.75" x14ac:dyDescent="0.2">
      <c r="B271" s="1"/>
      <c r="C271" s="4"/>
      <c r="D271" s="1"/>
      <c r="E271" s="1"/>
      <c r="F271" s="1"/>
      <c r="G271" s="66"/>
      <c r="H271" s="66"/>
    </row>
    <row r="272" spans="2:10" s="2" customFormat="1" ht="12.75" x14ac:dyDescent="0.2">
      <c r="B272" s="1"/>
      <c r="C272" s="4"/>
      <c r="D272" s="1"/>
      <c r="E272" s="1"/>
      <c r="F272" s="1"/>
      <c r="G272" s="66"/>
      <c r="H272" s="66"/>
    </row>
    <row r="273" spans="2:10" s="2" customFormat="1" ht="12.75" x14ac:dyDescent="0.2">
      <c r="B273" s="1"/>
      <c r="C273" s="4"/>
      <c r="D273" s="1"/>
      <c r="E273" s="1"/>
      <c r="F273" s="1"/>
      <c r="G273" s="66"/>
      <c r="H273" s="66"/>
    </row>
    <row r="274" spans="2:10" s="2" customFormat="1" ht="12.75" x14ac:dyDescent="0.2">
      <c r="B274" s="1"/>
      <c r="C274" s="4"/>
      <c r="D274" s="1"/>
      <c r="E274" s="1"/>
      <c r="F274" s="1"/>
      <c r="G274" s="66"/>
      <c r="H274" s="66"/>
    </row>
    <row r="275" spans="2:10" s="2" customFormat="1" ht="12.75" x14ac:dyDescent="0.2">
      <c r="B275" s="1"/>
      <c r="C275" s="4"/>
      <c r="D275" s="1"/>
      <c r="E275" s="1"/>
      <c r="F275" s="1"/>
      <c r="G275" s="66"/>
      <c r="H275" s="66"/>
    </row>
    <row r="276" spans="2:10" s="2" customFormat="1" ht="12.75" x14ac:dyDescent="0.2">
      <c r="B276" s="1"/>
      <c r="C276" s="4"/>
      <c r="D276" s="1"/>
      <c r="E276" s="1"/>
      <c r="F276" s="1"/>
      <c r="G276" s="66"/>
      <c r="H276" s="66"/>
    </row>
    <row r="277" spans="2:10" s="2" customFormat="1" ht="12.75" x14ac:dyDescent="0.2">
      <c r="B277" s="1"/>
      <c r="G277" s="9"/>
      <c r="H277" s="9"/>
      <c r="J277" s="6"/>
    </row>
    <row r="278" spans="2:10" s="2" customFormat="1" ht="12.75" x14ac:dyDescent="0.2">
      <c r="B278" s="1"/>
      <c r="G278" s="9"/>
      <c r="H278" s="9"/>
      <c r="J278" s="6"/>
    </row>
    <row r="279" spans="2:10" s="2" customFormat="1" ht="12.75" x14ac:dyDescent="0.2">
      <c r="G279" s="9"/>
      <c r="H279" s="9"/>
    </row>
    <row r="280" spans="2:10" s="2" customFormat="1" ht="12.75" x14ac:dyDescent="0.2">
      <c r="B280" s="1" t="s">
        <v>58</v>
      </c>
    </row>
    <row r="281" spans="2:10" s="2" customFormat="1" ht="12.75" x14ac:dyDescent="0.2">
      <c r="B281" s="10" t="s">
        <v>203</v>
      </c>
      <c r="D281" s="1"/>
      <c r="E281" s="10"/>
      <c r="F281" s="4"/>
      <c r="G281" s="1">
        <v>2024</v>
      </c>
      <c r="H281" s="1">
        <v>2023</v>
      </c>
    </row>
    <row r="282" spans="2:10" s="2" customFormat="1" ht="12.75" x14ac:dyDescent="0.2">
      <c r="B282" s="2" t="s">
        <v>141</v>
      </c>
      <c r="C282" s="1"/>
      <c r="D282" s="1"/>
      <c r="E282" s="10"/>
      <c r="F282" s="4"/>
      <c r="G282" s="3">
        <v>454317</v>
      </c>
      <c r="H282" s="3">
        <v>227200</v>
      </c>
    </row>
    <row r="283" spans="2:10" s="2" customFormat="1" ht="12.75" x14ac:dyDescent="0.2">
      <c r="B283" s="2" t="s">
        <v>63</v>
      </c>
      <c r="G283" s="3">
        <v>450650</v>
      </c>
      <c r="H283" s="3">
        <v>808715</v>
      </c>
    </row>
    <row r="284" spans="2:10" x14ac:dyDescent="0.25">
      <c r="B284" s="2" t="s">
        <v>142</v>
      </c>
      <c r="C284" s="2"/>
      <c r="G284" s="47">
        <v>807550</v>
      </c>
      <c r="H284" s="47">
        <v>601850</v>
      </c>
    </row>
    <row r="285" spans="2:10" s="2" customFormat="1" x14ac:dyDescent="0.25">
      <c r="B285" s="2" t="s">
        <v>56</v>
      </c>
      <c r="C285"/>
      <c r="G285" s="3">
        <v>1836384.88</v>
      </c>
      <c r="H285" s="3">
        <v>962444</v>
      </c>
    </row>
    <row r="286" spans="2:10" s="2" customFormat="1" ht="12.75" x14ac:dyDescent="0.2">
      <c r="B286" s="2" t="s">
        <v>57</v>
      </c>
      <c r="G286" s="3">
        <v>215900</v>
      </c>
      <c r="H286" s="3">
        <v>379850</v>
      </c>
    </row>
    <row r="287" spans="2:10" x14ac:dyDescent="0.25">
      <c r="B287" s="2" t="s">
        <v>143</v>
      </c>
      <c r="C287" s="2"/>
      <c r="G287" s="3">
        <v>4537308</v>
      </c>
      <c r="H287" s="3">
        <v>3301637</v>
      </c>
    </row>
    <row r="288" spans="2:10" s="2" customFormat="1" x14ac:dyDescent="0.25">
      <c r="B288" s="2" t="s">
        <v>123</v>
      </c>
      <c r="C288"/>
      <c r="D288" s="2" t="s">
        <v>135</v>
      </c>
      <c r="E288" s="2" t="s">
        <v>144</v>
      </c>
      <c r="G288" s="3">
        <v>52000</v>
      </c>
      <c r="H288" s="3">
        <v>7000</v>
      </c>
    </row>
    <row r="289" spans="2:11" s="2" customFormat="1" ht="12.75" x14ac:dyDescent="0.2">
      <c r="B289" s="2" t="s">
        <v>145</v>
      </c>
      <c r="D289" s="2" t="s">
        <v>147</v>
      </c>
      <c r="G289" s="3">
        <v>558976</v>
      </c>
      <c r="H289" s="3">
        <v>1425396</v>
      </c>
    </row>
    <row r="290" spans="2:11" s="2" customFormat="1" ht="12.75" x14ac:dyDescent="0.2">
      <c r="B290" s="2" t="s">
        <v>217</v>
      </c>
      <c r="G290" s="3">
        <v>787159</v>
      </c>
      <c r="H290" s="3">
        <v>0</v>
      </c>
    </row>
    <row r="291" spans="2:11" s="2" customFormat="1" ht="12.75" x14ac:dyDescent="0.2">
      <c r="B291" s="2" t="s">
        <v>241</v>
      </c>
      <c r="G291" s="3">
        <v>90900</v>
      </c>
      <c r="H291" s="3">
        <v>98700</v>
      </c>
    </row>
    <row r="292" spans="2:11" s="2" customFormat="1" ht="12.75" x14ac:dyDescent="0.2">
      <c r="B292" s="4" t="s">
        <v>146</v>
      </c>
      <c r="D292" s="4"/>
      <c r="E292" s="4"/>
      <c r="F292" s="4"/>
      <c r="G292" s="33">
        <v>0</v>
      </c>
      <c r="H292" s="33">
        <v>500</v>
      </c>
    </row>
    <row r="293" spans="2:11" s="2" customFormat="1" ht="12.75" x14ac:dyDescent="0.2">
      <c r="B293" s="1" t="s">
        <v>9</v>
      </c>
      <c r="C293" s="4"/>
      <c r="G293" s="21">
        <f>SUM(G282:G292)</f>
        <v>9791144.879999999</v>
      </c>
      <c r="H293" s="21">
        <f>SUM(H282:H292)</f>
        <v>7813292</v>
      </c>
      <c r="K293" s="31"/>
    </row>
    <row r="294" spans="2:11" s="2" customFormat="1" ht="12.75" x14ac:dyDescent="0.2">
      <c r="B294" s="1"/>
      <c r="C294" s="4"/>
      <c r="G294" s="66"/>
      <c r="H294" s="66"/>
      <c r="K294" s="31"/>
    </row>
    <row r="295" spans="2:11" s="2" customFormat="1" ht="12.75" x14ac:dyDescent="0.2">
      <c r="B295" s="1"/>
      <c r="C295" s="4"/>
      <c r="G295" s="66"/>
      <c r="H295" s="66"/>
      <c r="K295" s="31"/>
    </row>
    <row r="296" spans="2:11" s="2" customFormat="1" ht="12.75" x14ac:dyDescent="0.2">
      <c r="B296" s="1"/>
      <c r="C296" s="4"/>
      <c r="G296" s="66"/>
      <c r="H296" s="66"/>
      <c r="K296" s="31"/>
    </row>
    <row r="297" spans="2:11" s="2" customFormat="1" ht="12.75" x14ac:dyDescent="0.2">
      <c r="B297" s="1"/>
      <c r="C297" s="4"/>
      <c r="G297" s="66"/>
      <c r="H297" s="66"/>
      <c r="K297" s="31"/>
    </row>
    <row r="298" spans="2:11" s="2" customFormat="1" ht="12.75" x14ac:dyDescent="0.2">
      <c r="B298" s="1"/>
      <c r="G298" s="8"/>
      <c r="H298" s="8"/>
      <c r="K298" s="66"/>
    </row>
    <row r="299" spans="2:11" s="2" customFormat="1" ht="12.75" x14ac:dyDescent="0.2"/>
    <row r="300" spans="2:11" s="2" customFormat="1" ht="12.75" x14ac:dyDescent="0.2">
      <c r="B300" s="1" t="s">
        <v>131</v>
      </c>
    </row>
    <row r="301" spans="2:11" s="2" customFormat="1" ht="12.75" x14ac:dyDescent="0.2">
      <c r="B301" s="10" t="s">
        <v>59</v>
      </c>
      <c r="G301" s="1">
        <v>2024</v>
      </c>
      <c r="H301" s="1">
        <v>2023</v>
      </c>
    </row>
    <row r="302" spans="2:11" s="2" customFormat="1" ht="12.75" x14ac:dyDescent="0.2">
      <c r="B302" s="2" t="s">
        <v>60</v>
      </c>
      <c r="C302" s="10" t="s">
        <v>126</v>
      </c>
      <c r="G302" s="3">
        <v>194452191.80000001</v>
      </c>
      <c r="H302" s="3">
        <v>220845450</v>
      </c>
    </row>
    <row r="303" spans="2:11" s="2" customFormat="1" ht="12.75" x14ac:dyDescent="0.2">
      <c r="B303" s="2" t="s">
        <v>124</v>
      </c>
      <c r="F303" s="2" t="s">
        <v>138</v>
      </c>
      <c r="G303" s="3">
        <v>31012000</v>
      </c>
      <c r="H303" s="3">
        <v>4300000</v>
      </c>
    </row>
    <row r="304" spans="2:11" s="2" customFormat="1" ht="12.75" x14ac:dyDescent="0.2">
      <c r="B304" s="2" t="s">
        <v>61</v>
      </c>
      <c r="G304" s="3">
        <v>129634789.2</v>
      </c>
      <c r="H304" s="3">
        <v>94648044</v>
      </c>
    </row>
    <row r="305" spans="2:8" s="2" customFormat="1" ht="12.75" x14ac:dyDescent="0.2">
      <c r="B305" s="4" t="s">
        <v>139</v>
      </c>
      <c r="D305" s="4"/>
      <c r="E305" s="4"/>
      <c r="F305" s="4"/>
      <c r="G305" s="2">
        <v>0</v>
      </c>
      <c r="H305" s="2">
        <v>0</v>
      </c>
    </row>
    <row r="306" spans="2:8" s="2" customFormat="1" ht="12.75" x14ac:dyDescent="0.2">
      <c r="B306" s="4" t="s">
        <v>140</v>
      </c>
      <c r="C306" s="4"/>
      <c r="D306" s="4"/>
      <c r="E306" s="4"/>
      <c r="F306" s="4"/>
      <c r="G306" s="3">
        <v>9588645.0800000001</v>
      </c>
      <c r="H306" s="33">
        <v>9588645.0899999999</v>
      </c>
    </row>
    <row r="307" spans="2:8" s="2" customFormat="1" ht="12.75" x14ac:dyDescent="0.2">
      <c r="B307" s="1" t="s">
        <v>9</v>
      </c>
      <c r="C307" s="4"/>
      <c r="G307" s="21">
        <f>SUM(G302:G306)</f>
        <v>364687626.07999998</v>
      </c>
      <c r="H307" s="21">
        <f>SUM(H302:H306)</f>
        <v>329382139.08999997</v>
      </c>
    </row>
    <row r="308" spans="2:8" s="2" customFormat="1" ht="12.75" x14ac:dyDescent="0.2">
      <c r="B308" s="1"/>
      <c r="E308" s="60" t="s">
        <v>218</v>
      </c>
      <c r="F308" s="27"/>
      <c r="G308" s="8"/>
      <c r="H308" s="8"/>
    </row>
    <row r="309" spans="2:8" s="2" customFormat="1" ht="12.75" x14ac:dyDescent="0.2">
      <c r="B309" s="1"/>
      <c r="C309" s="2" t="s">
        <v>222</v>
      </c>
      <c r="E309" s="60" t="s">
        <v>219</v>
      </c>
      <c r="F309" s="60"/>
    </row>
    <row r="310" spans="2:8" s="2" customFormat="1" ht="12.75" x14ac:dyDescent="0.2">
      <c r="B310" s="1"/>
      <c r="E310" s="60" t="s">
        <v>221</v>
      </c>
      <c r="F310" s="60"/>
    </row>
    <row r="311" spans="2:8" s="2" customFormat="1" ht="12.75" x14ac:dyDescent="0.2">
      <c r="B311" s="1"/>
      <c r="C311" s="2" t="s">
        <v>220</v>
      </c>
      <c r="E311" s="27"/>
      <c r="F311" s="27"/>
    </row>
    <row r="312" spans="2:8" s="2" customFormat="1" ht="12.75" x14ac:dyDescent="0.2">
      <c r="B312" s="1"/>
      <c r="E312" s="27"/>
      <c r="F312" s="27"/>
    </row>
    <row r="313" spans="2:8" s="2" customFormat="1" ht="12.75" x14ac:dyDescent="0.2">
      <c r="B313" s="1"/>
      <c r="E313" s="27"/>
      <c r="F313" s="27"/>
    </row>
    <row r="314" spans="2:8" s="2" customFormat="1" ht="12.75" x14ac:dyDescent="0.2">
      <c r="B314" s="1"/>
      <c r="E314" s="27"/>
      <c r="F314" s="27"/>
    </row>
    <row r="315" spans="2:8" s="2" customFormat="1" ht="12.75" x14ac:dyDescent="0.2">
      <c r="B315" s="1"/>
      <c r="E315" s="27"/>
      <c r="F315" s="27"/>
    </row>
    <row r="316" spans="2:8" s="2" customFormat="1" ht="12.75" x14ac:dyDescent="0.2">
      <c r="B316" s="1"/>
    </row>
    <row r="317" spans="2:8" s="2" customFormat="1" ht="12.75" x14ac:dyDescent="0.2">
      <c r="B317" s="1" t="s">
        <v>362</v>
      </c>
    </row>
    <row r="318" spans="2:8" s="2" customFormat="1" ht="12.75" x14ac:dyDescent="0.2">
      <c r="B318" s="10" t="s">
        <v>76</v>
      </c>
      <c r="D318" s="10" t="s">
        <v>128</v>
      </c>
      <c r="G318" s="1">
        <v>2024</v>
      </c>
      <c r="H318" s="1">
        <v>2023</v>
      </c>
    </row>
    <row r="319" spans="2:8" s="2" customFormat="1" ht="1.5" customHeight="1" x14ac:dyDescent="0.2">
      <c r="C319" s="4"/>
      <c r="H319" s="6"/>
    </row>
    <row r="320" spans="2:8" s="2" customFormat="1" ht="12.75" x14ac:dyDescent="0.2">
      <c r="B320" s="2" t="s">
        <v>55</v>
      </c>
      <c r="G320" s="3">
        <v>105200</v>
      </c>
      <c r="H320" s="3">
        <v>9000</v>
      </c>
    </row>
    <row r="321" spans="2:9" s="2" customFormat="1" ht="12.75" x14ac:dyDescent="0.2">
      <c r="B321" s="2" t="s">
        <v>62</v>
      </c>
      <c r="G321" s="3">
        <v>0</v>
      </c>
      <c r="H321" s="3">
        <v>18956906.43</v>
      </c>
    </row>
    <row r="322" spans="2:9" s="2" customFormat="1" ht="12.75" x14ac:dyDescent="0.2">
      <c r="B322" s="2" t="s">
        <v>223</v>
      </c>
      <c r="G322" s="3">
        <v>3640927.6</v>
      </c>
      <c r="H322" s="3">
        <v>0</v>
      </c>
    </row>
    <row r="323" spans="2:9" s="2" customFormat="1" ht="12.75" x14ac:dyDescent="0.2">
      <c r="B323" s="2" t="s">
        <v>224</v>
      </c>
      <c r="G323" s="3">
        <v>1941562</v>
      </c>
      <c r="H323" s="3">
        <v>0</v>
      </c>
    </row>
    <row r="324" spans="2:9" s="2" customFormat="1" ht="12.75" x14ac:dyDescent="0.2">
      <c r="B324" s="2" t="s">
        <v>243</v>
      </c>
      <c r="G324" s="3">
        <v>98176.93</v>
      </c>
      <c r="H324" s="3"/>
    </row>
    <row r="325" spans="2:9" s="2" customFormat="1" ht="12.75" x14ac:dyDescent="0.2">
      <c r="B325" s="2" t="s">
        <v>151</v>
      </c>
      <c r="G325" s="3">
        <v>1450000</v>
      </c>
      <c r="H325" s="3">
        <v>607030</v>
      </c>
    </row>
    <row r="326" spans="2:9" s="2" customFormat="1" ht="12.75" x14ac:dyDescent="0.2">
      <c r="B326" s="2" t="s">
        <v>187</v>
      </c>
      <c r="G326" s="3">
        <v>0</v>
      </c>
      <c r="H326" s="3">
        <v>0</v>
      </c>
    </row>
    <row r="327" spans="2:9" s="2" customFormat="1" ht="12.75" x14ac:dyDescent="0.2">
      <c r="B327" s="2" t="s">
        <v>188</v>
      </c>
      <c r="G327" s="3">
        <v>0</v>
      </c>
      <c r="H327" s="3">
        <v>518735.69</v>
      </c>
    </row>
    <row r="328" spans="2:9" s="2" customFormat="1" ht="12.75" x14ac:dyDescent="0.2">
      <c r="B328" s="2" t="s">
        <v>225</v>
      </c>
      <c r="G328" s="33">
        <v>466451.56</v>
      </c>
      <c r="H328" s="33">
        <v>397667.6</v>
      </c>
    </row>
    <row r="329" spans="2:9" s="2" customFormat="1" ht="12.75" x14ac:dyDescent="0.2">
      <c r="B329" s="1" t="s">
        <v>9</v>
      </c>
      <c r="G329" s="21">
        <f>SUM(G320:G328)</f>
        <v>7702318.0899999989</v>
      </c>
      <c r="H329" s="21">
        <f>SUM(H320:H328)</f>
        <v>20489339.720000003</v>
      </c>
    </row>
    <row r="330" spans="2:9" s="2" customFormat="1" ht="12.75" x14ac:dyDescent="0.2">
      <c r="B330" s="1"/>
      <c r="G330" s="8"/>
      <c r="H330" s="8"/>
    </row>
    <row r="331" spans="2:9" s="2" customFormat="1" ht="12.75" x14ac:dyDescent="0.2">
      <c r="B331" s="1"/>
      <c r="G331" s="8"/>
      <c r="H331" s="8"/>
    </row>
    <row r="332" spans="2:9" s="2" customFormat="1" ht="12.75" x14ac:dyDescent="0.2">
      <c r="B332" s="1" t="s">
        <v>150</v>
      </c>
    </row>
    <row r="333" spans="2:9" s="2" customFormat="1" ht="12.75" x14ac:dyDescent="0.2">
      <c r="B333" s="1" t="s">
        <v>148</v>
      </c>
      <c r="C333" s="2" t="s">
        <v>152</v>
      </c>
      <c r="G333" s="35">
        <v>2024</v>
      </c>
      <c r="H333" s="35">
        <v>2023</v>
      </c>
    </row>
    <row r="334" spans="2:9" s="2" customFormat="1" ht="12.75" x14ac:dyDescent="0.2">
      <c r="B334" s="2" t="s">
        <v>149</v>
      </c>
      <c r="E334" s="1" t="s">
        <v>204</v>
      </c>
      <c r="F334" s="1"/>
      <c r="G334" s="19">
        <v>6899800</v>
      </c>
      <c r="H334" s="19">
        <v>4715000</v>
      </c>
      <c r="I334" s="3"/>
    </row>
    <row r="335" spans="2:9" s="2" customFormat="1" ht="12.75" x14ac:dyDescent="0.2">
      <c r="B335" s="1"/>
      <c r="G335" s="8"/>
      <c r="H335" s="8"/>
      <c r="I335" s="3"/>
    </row>
    <row r="336" spans="2:9" s="2" customFormat="1" ht="12.75" x14ac:dyDescent="0.2">
      <c r="B336" s="1" t="s">
        <v>153</v>
      </c>
      <c r="G336" s="35">
        <v>2024</v>
      </c>
      <c r="H336" s="18">
        <v>2023</v>
      </c>
    </row>
    <row r="337" spans="1:21" s="2" customFormat="1" ht="12.75" x14ac:dyDescent="0.2">
      <c r="B337" s="2" t="s">
        <v>155</v>
      </c>
      <c r="C337" s="2" t="s">
        <v>154</v>
      </c>
      <c r="G337" s="19">
        <v>57493968.439999998</v>
      </c>
      <c r="H337" s="19">
        <v>133290064.58</v>
      </c>
    </row>
    <row r="338" spans="1:21" s="2" customFormat="1" ht="12.75" x14ac:dyDescent="0.2"/>
    <row r="339" spans="1:21" s="2" customFormat="1" ht="11.25" customHeight="1" x14ac:dyDescent="0.2">
      <c r="B339" s="1" t="s">
        <v>356</v>
      </c>
      <c r="I339" s="37"/>
      <c r="J339" s="37"/>
      <c r="K339" s="30"/>
      <c r="L339" s="39"/>
      <c r="M339" s="37"/>
      <c r="N339" s="37"/>
      <c r="O339" s="39">
        <v>120080240.93000001</v>
      </c>
      <c r="P339" s="37"/>
      <c r="Q339" s="37"/>
      <c r="R339" s="37"/>
      <c r="S339" s="37"/>
      <c r="T339" s="37"/>
      <c r="U339" s="37"/>
    </row>
    <row r="340" spans="1:21" s="28" customFormat="1" ht="12" customHeight="1" x14ac:dyDescent="0.2">
      <c r="A340" s="2"/>
      <c r="B340" s="38" t="s">
        <v>75</v>
      </c>
      <c r="C340" s="2"/>
      <c r="D340" s="37"/>
      <c r="E340" s="37"/>
      <c r="F340" s="37"/>
      <c r="G340" s="40">
        <v>2024</v>
      </c>
      <c r="H340" s="40">
        <v>2023</v>
      </c>
      <c r="I340" s="37"/>
      <c r="J340" s="39"/>
      <c r="K340" s="29"/>
      <c r="L340" s="39"/>
      <c r="M340" s="39">
        <v>102508754.84</v>
      </c>
      <c r="N340" s="37"/>
      <c r="O340" s="39">
        <v>2212104.35</v>
      </c>
      <c r="P340" s="37"/>
      <c r="Q340" s="37"/>
      <c r="R340" s="37"/>
      <c r="S340" s="37"/>
      <c r="T340" s="37"/>
      <c r="U340" s="37"/>
    </row>
    <row r="341" spans="1:21" s="28" customFormat="1" ht="12.75" x14ac:dyDescent="0.2">
      <c r="B341" s="37" t="s">
        <v>64</v>
      </c>
      <c r="C341" s="37"/>
      <c r="D341" s="37"/>
      <c r="E341" s="37"/>
      <c r="F341" s="37"/>
      <c r="G341" s="67">
        <v>122292345.28</v>
      </c>
      <c r="H341" s="39">
        <v>104712275.12</v>
      </c>
      <c r="I341" s="37"/>
      <c r="J341" s="39"/>
      <c r="K341" s="29"/>
      <c r="L341" s="39"/>
      <c r="M341" s="39">
        <v>2203520.2799999998</v>
      </c>
      <c r="N341" s="37"/>
      <c r="O341" s="67">
        <f>SUM(O339:O340)</f>
        <v>122292345.28</v>
      </c>
      <c r="P341" s="37"/>
      <c r="Q341" s="37"/>
      <c r="R341" s="37"/>
      <c r="S341" s="37"/>
      <c r="T341" s="37"/>
      <c r="U341" s="37"/>
    </row>
    <row r="342" spans="1:21" s="28" customFormat="1" ht="12.75" x14ac:dyDescent="0.2">
      <c r="B342" s="37" t="s">
        <v>65</v>
      </c>
      <c r="C342" s="37"/>
      <c r="D342" s="37"/>
      <c r="E342" s="37"/>
      <c r="F342" s="37"/>
      <c r="G342" s="39">
        <v>396159.65</v>
      </c>
      <c r="H342" s="39">
        <v>428584</v>
      </c>
      <c r="I342" s="37"/>
      <c r="J342" s="67"/>
      <c r="K342" s="29"/>
      <c r="L342" s="39"/>
      <c r="M342" s="39">
        <f>SUM(M340:M341)</f>
        <v>104712275.12</v>
      </c>
      <c r="N342" s="37"/>
      <c r="O342" s="37"/>
      <c r="P342" s="37"/>
      <c r="Q342" s="37"/>
      <c r="R342" s="37"/>
      <c r="S342" s="37"/>
      <c r="T342" s="37"/>
      <c r="U342" s="37"/>
    </row>
    <row r="343" spans="1:21" s="28" customFormat="1" ht="12.75" x14ac:dyDescent="0.2">
      <c r="B343" s="37" t="s">
        <v>72</v>
      </c>
      <c r="C343" s="37"/>
      <c r="D343" s="37"/>
      <c r="E343" s="37"/>
      <c r="F343" s="37"/>
      <c r="G343" s="30">
        <v>3105410.99</v>
      </c>
      <c r="H343" s="39">
        <v>2880540</v>
      </c>
      <c r="I343" s="37"/>
      <c r="J343" s="37"/>
      <c r="K343" s="29"/>
      <c r="L343" s="39"/>
      <c r="M343" s="39"/>
      <c r="N343" s="37"/>
      <c r="O343" s="37"/>
      <c r="P343" s="37"/>
      <c r="Q343" s="37"/>
      <c r="R343" s="37"/>
      <c r="S343" s="37"/>
      <c r="T343" s="37"/>
      <c r="U343" s="37"/>
    </row>
    <row r="344" spans="1:21" s="28" customFormat="1" ht="12.75" x14ac:dyDescent="0.2">
      <c r="B344" s="37" t="s">
        <v>66</v>
      </c>
      <c r="C344" s="37"/>
      <c r="D344" s="37"/>
      <c r="E344" s="37"/>
      <c r="F344" s="37"/>
      <c r="G344" s="39">
        <v>1090794.94</v>
      </c>
      <c r="H344" s="39">
        <v>2150825.11</v>
      </c>
      <c r="I344" s="37"/>
      <c r="J344" s="37"/>
      <c r="K344" s="39"/>
      <c r="L344" s="39"/>
      <c r="M344" s="37"/>
      <c r="N344" s="37"/>
      <c r="O344" s="39">
        <v>7314283.0999999996</v>
      </c>
      <c r="P344" s="37"/>
      <c r="Q344" s="37"/>
      <c r="R344" s="37"/>
      <c r="S344" s="37"/>
      <c r="T344" s="37"/>
      <c r="U344" s="37"/>
    </row>
    <row r="345" spans="1:21" s="28" customFormat="1" ht="12.75" x14ac:dyDescent="0.2">
      <c r="B345" s="37" t="s">
        <v>67</v>
      </c>
      <c r="C345" s="37"/>
      <c r="D345" s="37"/>
      <c r="E345" s="37"/>
      <c r="F345" s="37"/>
      <c r="G345" s="39">
        <v>2674000</v>
      </c>
      <c r="H345" s="39">
        <v>3014608.7</v>
      </c>
      <c r="I345" s="37"/>
      <c r="J345" s="39"/>
      <c r="K345" s="39"/>
      <c r="L345" s="39"/>
      <c r="M345" s="37"/>
      <c r="N345" s="37"/>
      <c r="O345" s="3">
        <v>49335</v>
      </c>
      <c r="P345" s="37"/>
      <c r="Q345" s="37"/>
      <c r="R345" s="37"/>
      <c r="S345" s="37"/>
      <c r="T345" s="37"/>
      <c r="U345" s="37"/>
    </row>
    <row r="346" spans="1:21" s="2" customFormat="1" ht="12.75" x14ac:dyDescent="0.2">
      <c r="A346" s="28"/>
      <c r="B346" s="37" t="s">
        <v>129</v>
      </c>
      <c r="C346" s="37"/>
      <c r="D346" s="37"/>
      <c r="E346" s="37"/>
      <c r="F346" s="37"/>
      <c r="G346" s="3">
        <v>9999511.4700000007</v>
      </c>
      <c r="H346" s="3">
        <v>8642493.6300000008</v>
      </c>
      <c r="J346" s="3"/>
      <c r="K346" s="25"/>
      <c r="L346" s="30"/>
      <c r="M346" s="29"/>
      <c r="N346" s="29"/>
      <c r="O346" s="25">
        <f>SUM(O344:O345)</f>
        <v>7363618.0999999996</v>
      </c>
      <c r="P346" s="29"/>
      <c r="Q346" s="29"/>
      <c r="R346" s="29"/>
      <c r="S346" s="29"/>
      <c r="T346" s="29"/>
    </row>
    <row r="347" spans="1:21" s="2" customFormat="1" ht="12.75" x14ac:dyDescent="0.2">
      <c r="B347" s="37" t="s">
        <v>68</v>
      </c>
      <c r="C347" s="37"/>
      <c r="D347" s="37"/>
      <c r="E347" s="37" t="s">
        <v>205</v>
      </c>
      <c r="F347" s="37"/>
      <c r="G347" s="39">
        <v>7363618.0999999996</v>
      </c>
      <c r="H347" s="3">
        <v>7467208.9199999999</v>
      </c>
      <c r="J347" s="25"/>
      <c r="K347" s="25"/>
      <c r="L347" s="3"/>
    </row>
    <row r="348" spans="1:21" s="2" customFormat="1" ht="12.75" x14ac:dyDescent="0.2">
      <c r="B348" s="2" t="s">
        <v>69</v>
      </c>
      <c r="C348" s="37"/>
      <c r="G348" s="3">
        <v>9686514.3800000008</v>
      </c>
      <c r="H348" s="3">
        <v>7328467.5899999999</v>
      </c>
      <c r="I348" s="4"/>
      <c r="L348" s="3"/>
      <c r="O348" s="3">
        <v>546500</v>
      </c>
    </row>
    <row r="349" spans="1:21" s="2" customFormat="1" ht="12.75" x14ac:dyDescent="0.2">
      <c r="B349" s="2" t="s">
        <v>70</v>
      </c>
      <c r="G349" s="3">
        <v>7388338.3300000001</v>
      </c>
      <c r="H349" s="3">
        <v>7348420.8799999999</v>
      </c>
      <c r="J349" s="3"/>
      <c r="L349" s="3"/>
      <c r="O349" s="3">
        <v>2558910.9900000002</v>
      </c>
    </row>
    <row r="350" spans="1:21" s="2" customFormat="1" ht="12.75" x14ac:dyDescent="0.2">
      <c r="B350" s="2" t="s">
        <v>71</v>
      </c>
      <c r="G350" s="3">
        <v>1182848.8</v>
      </c>
      <c r="H350" s="3">
        <v>1160475.58</v>
      </c>
      <c r="J350" s="3"/>
      <c r="L350" s="23"/>
      <c r="O350" s="25">
        <f>SUM(O348:O349)</f>
        <v>3105410.99</v>
      </c>
    </row>
    <row r="351" spans="1:21" s="2" customFormat="1" ht="12.75" x14ac:dyDescent="0.2">
      <c r="B351" s="2" t="s">
        <v>181</v>
      </c>
      <c r="G351" s="33">
        <v>413451.97</v>
      </c>
      <c r="H351" s="33">
        <v>280344.21000000002</v>
      </c>
      <c r="J351" s="25"/>
    </row>
    <row r="352" spans="1:21" s="2" customFormat="1" ht="12.75" x14ac:dyDescent="0.2">
      <c r="B352" s="1" t="s">
        <v>9</v>
      </c>
      <c r="G352" s="19">
        <f>SUM(G341:G351)</f>
        <v>165592993.91000003</v>
      </c>
      <c r="H352" s="19">
        <f>SUM(H341:H351)</f>
        <v>145414243.74000001</v>
      </c>
    </row>
    <row r="353" spans="2:11" s="2" customFormat="1" ht="12.75" x14ac:dyDescent="0.2">
      <c r="B353" s="1"/>
      <c r="G353" s="8"/>
      <c r="H353" s="6"/>
    </row>
    <row r="354" spans="2:11" s="2" customFormat="1" ht="12.75" x14ac:dyDescent="0.2">
      <c r="B354" s="1"/>
      <c r="G354" s="8"/>
      <c r="H354" s="6"/>
    </row>
    <row r="355" spans="2:11" s="2" customFormat="1" ht="12.75" x14ac:dyDescent="0.2">
      <c r="B355" s="1"/>
      <c r="G355" s="8"/>
      <c r="H355" s="6"/>
    </row>
    <row r="356" spans="2:11" s="2" customFormat="1" ht="12.75" x14ac:dyDescent="0.2">
      <c r="B356" s="1"/>
      <c r="G356" s="8"/>
      <c r="H356" s="6"/>
    </row>
    <row r="357" spans="2:11" s="2" customFormat="1" ht="12.75" x14ac:dyDescent="0.2">
      <c r="B357" s="1"/>
      <c r="G357" s="8"/>
      <c r="H357" s="6"/>
    </row>
    <row r="358" spans="2:11" s="2" customFormat="1" ht="12.75" x14ac:dyDescent="0.2">
      <c r="B358" s="1"/>
      <c r="G358" s="8"/>
      <c r="H358" s="6"/>
    </row>
    <row r="359" spans="2:11" s="2" customFormat="1" ht="12.75" x14ac:dyDescent="0.2">
      <c r="B359" s="1"/>
      <c r="G359" s="8"/>
      <c r="H359" s="6"/>
    </row>
    <row r="360" spans="2:11" s="2" customFormat="1" ht="12.75" x14ac:dyDescent="0.2">
      <c r="B360" s="1" t="s">
        <v>357</v>
      </c>
      <c r="G360" s="8"/>
      <c r="H360" s="6"/>
      <c r="I360" s="10"/>
    </row>
    <row r="361" spans="2:11" s="2" customFormat="1" ht="12.75" x14ac:dyDescent="0.2">
      <c r="B361" s="10" t="s">
        <v>212</v>
      </c>
      <c r="D361" s="1"/>
      <c r="E361" s="1"/>
      <c r="G361" s="1">
        <v>2024</v>
      </c>
      <c r="H361" s="1">
        <v>2023</v>
      </c>
      <c r="I361" s="6"/>
    </row>
    <row r="362" spans="2:11" s="2" customFormat="1" ht="12.75" x14ac:dyDescent="0.2">
      <c r="B362" s="2" t="s">
        <v>73</v>
      </c>
      <c r="G362" s="3">
        <v>10164945.220000001</v>
      </c>
      <c r="H362" s="3">
        <v>12192258.869999999</v>
      </c>
      <c r="I362" s="6"/>
      <c r="J362" s="3"/>
      <c r="K362" s="3"/>
    </row>
    <row r="363" spans="2:11" s="2" customFormat="1" ht="12.75" x14ac:dyDescent="0.2">
      <c r="B363" s="2" t="s">
        <v>130</v>
      </c>
      <c r="G363" s="3">
        <v>1290500</v>
      </c>
      <c r="H363" s="3">
        <v>1330800</v>
      </c>
      <c r="I363" s="3"/>
      <c r="J363" s="3"/>
      <c r="K363" s="3"/>
    </row>
    <row r="364" spans="2:11" s="2" customFormat="1" ht="12.75" x14ac:dyDescent="0.2">
      <c r="B364" s="2" t="s">
        <v>172</v>
      </c>
      <c r="G364" s="3">
        <v>4289075.42</v>
      </c>
      <c r="H364" s="3">
        <v>3303000</v>
      </c>
      <c r="I364" s="6"/>
      <c r="J364" s="25"/>
      <c r="K364" s="25"/>
    </row>
    <row r="365" spans="2:11" s="2" customFormat="1" ht="12.75" x14ac:dyDescent="0.2">
      <c r="B365" s="2" t="s">
        <v>74</v>
      </c>
      <c r="G365" s="3">
        <v>0</v>
      </c>
      <c r="H365" s="3">
        <v>0</v>
      </c>
      <c r="I365" s="15"/>
      <c r="K365" s="31"/>
    </row>
    <row r="366" spans="2:11" s="2" customFormat="1" ht="12.75" x14ac:dyDescent="0.2">
      <c r="B366" s="2" t="s">
        <v>182</v>
      </c>
      <c r="G366" s="3">
        <v>140600</v>
      </c>
      <c r="H366" s="3">
        <v>145600</v>
      </c>
      <c r="I366" s="57"/>
    </row>
    <row r="367" spans="2:11" s="2" customFormat="1" ht="12.75" x14ac:dyDescent="0.2">
      <c r="B367" s="1" t="s">
        <v>9</v>
      </c>
      <c r="G367" s="19">
        <f>SUM(G362:G366)</f>
        <v>15885120.640000001</v>
      </c>
      <c r="H367" s="19">
        <f>SUM(H362:H366)</f>
        <v>16971658.869999997</v>
      </c>
    </row>
    <row r="368" spans="2:11" s="2" customFormat="1" ht="12.75" x14ac:dyDescent="0.2">
      <c r="B368" s="1"/>
      <c r="G368" s="8"/>
      <c r="H368" s="6"/>
    </row>
    <row r="369" spans="2:13" s="2" customFormat="1" ht="12.75" x14ac:dyDescent="0.2">
      <c r="B369" s="1"/>
      <c r="G369" s="8"/>
      <c r="H369" s="6"/>
    </row>
    <row r="370" spans="2:13" s="2" customFormat="1" ht="12.75" x14ac:dyDescent="0.2">
      <c r="B370" s="1" t="s">
        <v>358</v>
      </c>
      <c r="H370" s="6"/>
      <c r="K370" s="31"/>
      <c r="L370" s="3"/>
    </row>
    <row r="371" spans="2:13" s="2" customFormat="1" ht="12.75" x14ac:dyDescent="0.2">
      <c r="B371" s="10" t="s">
        <v>213</v>
      </c>
      <c r="D371" s="10"/>
      <c r="E371" s="10"/>
      <c r="F371" s="10"/>
      <c r="G371" s="1">
        <v>2024</v>
      </c>
      <c r="H371" s="40">
        <v>2023</v>
      </c>
      <c r="J371" s="3"/>
      <c r="K371" s="20"/>
      <c r="L371" s="3"/>
      <c r="M371" s="31"/>
    </row>
    <row r="372" spans="2:13" s="2" customFormat="1" ht="12.75" x14ac:dyDescent="0.2">
      <c r="B372" s="2" t="s">
        <v>77</v>
      </c>
      <c r="C372" s="10"/>
      <c r="G372" s="3">
        <v>5042421.95</v>
      </c>
      <c r="H372" s="3">
        <v>4292602.53</v>
      </c>
      <c r="J372" s="3"/>
      <c r="K372" s="20"/>
      <c r="L372" s="3"/>
      <c r="M372" s="20"/>
    </row>
    <row r="373" spans="2:13" s="2" customFormat="1" ht="12.75" x14ac:dyDescent="0.2">
      <c r="B373" s="2" t="s">
        <v>78</v>
      </c>
      <c r="G373" s="3">
        <v>225000</v>
      </c>
      <c r="H373" s="3">
        <v>487605</v>
      </c>
      <c r="J373" s="25"/>
      <c r="K373" s="65"/>
      <c r="L373" s="3"/>
      <c r="M373" s="20"/>
    </row>
    <row r="374" spans="2:13" s="2" customFormat="1" ht="12.75" x14ac:dyDescent="0.2">
      <c r="B374" s="2" t="s">
        <v>79</v>
      </c>
      <c r="G374" s="3">
        <v>215680.8</v>
      </c>
      <c r="H374" s="3">
        <v>239716.13</v>
      </c>
      <c r="K374" s="31"/>
      <c r="L374" s="3"/>
      <c r="M374" s="20"/>
    </row>
    <row r="375" spans="2:13" s="2" customFormat="1" ht="12.75" x14ac:dyDescent="0.2">
      <c r="B375" s="2" t="s">
        <v>93</v>
      </c>
      <c r="G375" s="3">
        <v>0</v>
      </c>
      <c r="H375" s="3">
        <v>72227.5</v>
      </c>
      <c r="K375" s="31"/>
      <c r="L375" s="3"/>
      <c r="M375" s="20"/>
    </row>
    <row r="376" spans="2:13" s="2" customFormat="1" ht="12.75" x14ac:dyDescent="0.2">
      <c r="B376" s="2" t="s">
        <v>92</v>
      </c>
      <c r="G376" s="3">
        <v>0</v>
      </c>
      <c r="H376" s="3">
        <v>303523.56</v>
      </c>
      <c r="J376" s="3"/>
      <c r="K376" s="20"/>
      <c r="L376" s="3"/>
      <c r="M376" s="20"/>
    </row>
    <row r="377" spans="2:13" s="2" customFormat="1" ht="12.75" x14ac:dyDescent="0.2">
      <c r="B377" s="2" t="s">
        <v>90</v>
      </c>
      <c r="G377" s="3">
        <v>130858.05</v>
      </c>
      <c r="H377" s="3">
        <v>430127.02</v>
      </c>
      <c r="J377" s="3"/>
      <c r="K377" s="20"/>
      <c r="L377" s="3"/>
      <c r="M377" s="20"/>
    </row>
    <row r="378" spans="2:13" s="2" customFormat="1" ht="12.75" x14ac:dyDescent="0.2">
      <c r="B378" s="2" t="s">
        <v>89</v>
      </c>
      <c r="G378" s="3">
        <v>10993989.369999999</v>
      </c>
      <c r="H378" s="3">
        <v>11102048.699999999</v>
      </c>
      <c r="J378" s="3"/>
      <c r="K378" s="20"/>
      <c r="L378" s="25"/>
      <c r="M378" s="20"/>
    </row>
    <row r="379" spans="2:13" s="2" customFormat="1" ht="12.75" x14ac:dyDescent="0.2">
      <c r="B379" s="2" t="s">
        <v>88</v>
      </c>
      <c r="G379" s="3">
        <v>46231.6</v>
      </c>
      <c r="H379" s="3">
        <v>249193.60000000001</v>
      </c>
      <c r="J379" s="3"/>
      <c r="K379" s="20"/>
      <c r="L379" s="25"/>
      <c r="M379" s="3"/>
    </row>
    <row r="380" spans="2:13" s="2" customFormat="1" ht="12.75" x14ac:dyDescent="0.2">
      <c r="B380" s="2" t="s">
        <v>87</v>
      </c>
      <c r="G380" s="3">
        <v>221443.52</v>
      </c>
      <c r="H380" s="3">
        <v>297722</v>
      </c>
      <c r="J380" s="25"/>
      <c r="K380" s="20"/>
      <c r="M380" s="3"/>
    </row>
    <row r="381" spans="2:13" s="2" customFormat="1" ht="12.75" x14ac:dyDescent="0.2">
      <c r="B381" s="2" t="s">
        <v>86</v>
      </c>
      <c r="G381" s="3">
        <v>141050</v>
      </c>
      <c r="H381" s="3">
        <v>496213.4</v>
      </c>
      <c r="K381" s="31"/>
      <c r="M381" s="3"/>
    </row>
    <row r="382" spans="2:13" s="2" customFormat="1" ht="12.75" x14ac:dyDescent="0.2">
      <c r="B382" s="2" t="s">
        <v>85</v>
      </c>
      <c r="G382" s="3">
        <v>0</v>
      </c>
      <c r="H382" s="3">
        <v>742814.5</v>
      </c>
      <c r="K382" s="20"/>
      <c r="M382" s="3"/>
    </row>
    <row r="383" spans="2:13" s="2" customFormat="1" ht="12.75" x14ac:dyDescent="0.2">
      <c r="B383" s="2" t="s">
        <v>84</v>
      </c>
      <c r="G383" s="3">
        <v>3245256.56</v>
      </c>
      <c r="H383" s="3">
        <v>2875212.66</v>
      </c>
      <c r="K383" s="20"/>
      <c r="M383" s="3"/>
    </row>
    <row r="384" spans="2:13" s="2" customFormat="1" ht="12.75" x14ac:dyDescent="0.2">
      <c r="B384" s="2" t="s">
        <v>83</v>
      </c>
      <c r="G384" s="3">
        <v>460369.01</v>
      </c>
      <c r="H384" s="3">
        <v>451775.11</v>
      </c>
      <c r="K384" s="20"/>
      <c r="M384" s="3"/>
    </row>
    <row r="385" spans="2:13" s="2" customFormat="1" ht="12.75" x14ac:dyDescent="0.2">
      <c r="B385" s="2" t="s">
        <v>82</v>
      </c>
      <c r="G385" s="3">
        <v>275520</v>
      </c>
      <c r="H385" s="3">
        <v>1030800</v>
      </c>
      <c r="K385" s="20"/>
      <c r="M385" s="3"/>
    </row>
    <row r="386" spans="2:13" s="2" customFormat="1" ht="12.75" x14ac:dyDescent="0.2">
      <c r="B386" s="2" t="s">
        <v>81</v>
      </c>
      <c r="G386" s="3">
        <v>927987.82</v>
      </c>
      <c r="H386" s="3">
        <v>582772.07999999996</v>
      </c>
      <c r="M386" s="3"/>
    </row>
    <row r="387" spans="2:13" s="2" customFormat="1" ht="12.75" x14ac:dyDescent="0.2">
      <c r="B387" s="2" t="s">
        <v>191</v>
      </c>
      <c r="G387" s="3">
        <v>268300</v>
      </c>
      <c r="H387" s="3">
        <v>656147</v>
      </c>
      <c r="J387" s="3"/>
      <c r="M387" s="3"/>
    </row>
    <row r="388" spans="2:13" s="2" customFormat="1" ht="12.75" x14ac:dyDescent="0.2">
      <c r="B388" s="2" t="s">
        <v>80</v>
      </c>
      <c r="G388" s="3">
        <v>879246.01</v>
      </c>
      <c r="H388" s="3">
        <v>3177356.54</v>
      </c>
      <c r="J388" s="3"/>
      <c r="M388" s="3"/>
    </row>
    <row r="389" spans="2:13" s="2" customFormat="1" ht="12.75" x14ac:dyDescent="0.2">
      <c r="B389" s="2" t="s">
        <v>192</v>
      </c>
      <c r="G389" s="3">
        <v>880115.68</v>
      </c>
      <c r="H389" s="3">
        <v>1445080.39</v>
      </c>
      <c r="J389" s="3"/>
    </row>
    <row r="390" spans="2:13" s="2" customFormat="1" ht="12.75" x14ac:dyDescent="0.2">
      <c r="B390" s="2" t="s">
        <v>190</v>
      </c>
      <c r="G390" s="3">
        <v>599912.81000000006</v>
      </c>
      <c r="H390" s="3">
        <v>440841.04</v>
      </c>
      <c r="J390" s="3"/>
    </row>
    <row r="391" spans="2:13" s="2" customFormat="1" ht="12.75" x14ac:dyDescent="0.2">
      <c r="B391" s="2" t="s">
        <v>245</v>
      </c>
      <c r="G391" s="3">
        <v>1836811.84</v>
      </c>
      <c r="H391" s="3">
        <v>0</v>
      </c>
      <c r="J391" s="20"/>
    </row>
    <row r="392" spans="2:13" s="2" customFormat="1" ht="12.75" x14ac:dyDescent="0.2">
      <c r="B392" s="2" t="s">
        <v>246</v>
      </c>
      <c r="G392" s="3">
        <v>2294833.27</v>
      </c>
      <c r="H392" s="3">
        <v>0</v>
      </c>
      <c r="J392" s="3"/>
    </row>
    <row r="393" spans="2:13" s="2" customFormat="1" ht="12.75" x14ac:dyDescent="0.2">
      <c r="B393" s="2" t="s">
        <v>247</v>
      </c>
      <c r="G393" s="3">
        <v>649411.71</v>
      </c>
      <c r="H393" s="3">
        <v>0</v>
      </c>
    </row>
    <row r="394" spans="2:13" s="2" customFormat="1" ht="12.75" x14ac:dyDescent="0.2">
      <c r="B394" s="2" t="s">
        <v>248</v>
      </c>
      <c r="G394" s="3">
        <v>330695</v>
      </c>
      <c r="H394" s="3">
        <v>0</v>
      </c>
    </row>
    <row r="395" spans="2:13" s="2" customFormat="1" ht="12.75" x14ac:dyDescent="0.2">
      <c r="B395" s="2" t="s">
        <v>183</v>
      </c>
      <c r="G395" s="33">
        <v>0</v>
      </c>
      <c r="H395" s="33">
        <v>4750000</v>
      </c>
      <c r="I395" s="2" t="s">
        <v>91</v>
      </c>
    </row>
    <row r="396" spans="2:13" s="2" customFormat="1" ht="12.75" x14ac:dyDescent="0.2">
      <c r="B396" s="2" t="s">
        <v>117</v>
      </c>
      <c r="G396" s="34">
        <f>SUM(G372:G395)</f>
        <v>29665135</v>
      </c>
      <c r="H396" s="34">
        <f>SUM(H372:H395)</f>
        <v>34123778.75999999</v>
      </c>
    </row>
    <row r="397" spans="2:13" s="2" customFormat="1" ht="12.75" x14ac:dyDescent="0.2">
      <c r="H397" s="3"/>
    </row>
    <row r="398" spans="2:13" s="2" customFormat="1" ht="12.75" x14ac:dyDescent="0.2">
      <c r="H398" s="3"/>
    </row>
    <row r="399" spans="2:13" s="2" customFormat="1" ht="12.75" x14ac:dyDescent="0.2">
      <c r="H399" s="3"/>
    </row>
    <row r="400" spans="2:13" s="2" customFormat="1" ht="12.75" x14ac:dyDescent="0.2">
      <c r="H400" s="3"/>
    </row>
    <row r="401" spans="2:11" s="2" customFormat="1" ht="12.75" x14ac:dyDescent="0.2">
      <c r="H401" s="3"/>
    </row>
    <row r="402" spans="2:11" s="2" customFormat="1" ht="12.75" x14ac:dyDescent="0.2">
      <c r="H402" s="3"/>
    </row>
    <row r="403" spans="2:11" s="2" customFormat="1" ht="12.75" x14ac:dyDescent="0.2">
      <c r="B403" s="1" t="s">
        <v>359</v>
      </c>
      <c r="H403" s="6"/>
    </row>
    <row r="404" spans="2:11" s="2" customFormat="1" ht="12.75" x14ac:dyDescent="0.2">
      <c r="B404" s="10" t="s">
        <v>94</v>
      </c>
      <c r="G404" s="1">
        <v>2024</v>
      </c>
      <c r="H404" s="1">
        <v>2023</v>
      </c>
    </row>
    <row r="405" spans="2:11" s="2" customFormat="1" ht="12.75" x14ac:dyDescent="0.2">
      <c r="B405" s="2" t="s">
        <v>175</v>
      </c>
      <c r="C405" s="10"/>
      <c r="G405" s="3">
        <v>12251248.460000001</v>
      </c>
      <c r="H405" s="3">
        <v>4344241.5599999996</v>
      </c>
    </row>
    <row r="406" spans="2:11" s="2" customFormat="1" ht="12.75" x14ac:dyDescent="0.2">
      <c r="B406" s="2" t="s">
        <v>95</v>
      </c>
      <c r="C406" s="1"/>
      <c r="G406" s="3">
        <v>5751604.9900000002</v>
      </c>
      <c r="H406" s="3">
        <v>1754330.52</v>
      </c>
    </row>
    <row r="407" spans="2:11" s="2" customFormat="1" ht="12.75" x14ac:dyDescent="0.2">
      <c r="B407" s="2" t="s">
        <v>96</v>
      </c>
      <c r="G407" s="3">
        <v>7410970.2699999996</v>
      </c>
      <c r="H407" s="3">
        <v>1963222.21</v>
      </c>
    </row>
    <row r="408" spans="2:11" s="2" customFormat="1" ht="12.75" x14ac:dyDescent="0.2">
      <c r="B408" s="2" t="s">
        <v>97</v>
      </c>
      <c r="G408" s="3">
        <v>3987921.93</v>
      </c>
      <c r="H408" s="3">
        <v>589881.24</v>
      </c>
    </row>
    <row r="409" spans="2:11" s="2" customFormat="1" ht="12.75" x14ac:dyDescent="0.2">
      <c r="B409" s="2" t="s">
        <v>98</v>
      </c>
      <c r="G409" s="3">
        <v>40545947.270000003</v>
      </c>
      <c r="H409" s="33">
        <v>7436914.8499999996</v>
      </c>
    </row>
    <row r="410" spans="2:11" s="2" customFormat="1" ht="12.75" x14ac:dyDescent="0.2">
      <c r="B410" s="1" t="s">
        <v>9</v>
      </c>
      <c r="F410" s="29"/>
      <c r="G410" s="21">
        <f>SUM(G405:G409)</f>
        <v>69947692.920000002</v>
      </c>
      <c r="H410" s="21">
        <f>SUM(H405:H409)</f>
        <v>16088590.379999999</v>
      </c>
    </row>
    <row r="411" spans="2:11" s="2" customFormat="1" ht="12.75" x14ac:dyDescent="0.2">
      <c r="B411" s="1"/>
      <c r="G411" s="8"/>
      <c r="H411" s="6"/>
    </row>
    <row r="412" spans="2:11" s="2" customFormat="1" ht="12.75" x14ac:dyDescent="0.2">
      <c r="H412" s="6"/>
    </row>
    <row r="413" spans="2:11" s="2" customFormat="1" ht="12.75" x14ac:dyDescent="0.2">
      <c r="B413" s="1" t="s">
        <v>360</v>
      </c>
      <c r="H413" s="6"/>
    </row>
    <row r="414" spans="2:11" s="2" customFormat="1" ht="12.75" x14ac:dyDescent="0.2">
      <c r="B414" s="10" t="s">
        <v>133</v>
      </c>
      <c r="G414" s="1">
        <v>2024</v>
      </c>
      <c r="H414" s="1">
        <v>2023</v>
      </c>
    </row>
    <row r="415" spans="2:11" s="2" customFormat="1" ht="12.75" x14ac:dyDescent="0.2">
      <c r="B415" s="2" t="s">
        <v>99</v>
      </c>
      <c r="C415" s="10"/>
      <c r="G415" s="3">
        <v>1512488.77</v>
      </c>
      <c r="H415" s="3">
        <v>2249387.91</v>
      </c>
    </row>
    <row r="416" spans="2:11" s="2" customFormat="1" ht="12.75" x14ac:dyDescent="0.2">
      <c r="B416" s="2" t="s">
        <v>100</v>
      </c>
      <c r="G416" s="3">
        <v>161375</v>
      </c>
      <c r="H416" s="3">
        <v>159900</v>
      </c>
      <c r="K416" s="3"/>
    </row>
    <row r="417" spans="1:11" s="2" customFormat="1" x14ac:dyDescent="0.35">
      <c r="B417" s="2" t="s">
        <v>101</v>
      </c>
      <c r="G417" s="3">
        <v>75600000</v>
      </c>
      <c r="H417" s="3">
        <v>75600000</v>
      </c>
      <c r="K417" s="11"/>
    </row>
    <row r="418" spans="1:11" s="2" customFormat="1" ht="12.75" x14ac:dyDescent="0.2">
      <c r="B418" s="2" t="s">
        <v>102</v>
      </c>
      <c r="E418" s="31"/>
      <c r="G418" s="3">
        <v>3439248.66</v>
      </c>
      <c r="H418" s="3">
        <v>2550222.29</v>
      </c>
      <c r="K418" s="23"/>
    </row>
    <row r="419" spans="1:11" s="10" customFormat="1" ht="12.75" x14ac:dyDescent="0.2">
      <c r="A419" s="2"/>
      <c r="B419" s="2" t="s">
        <v>103</v>
      </c>
      <c r="C419" s="2"/>
      <c r="D419" s="2"/>
      <c r="E419" s="2"/>
      <c r="F419" s="2"/>
      <c r="G419" s="3">
        <v>460956.45</v>
      </c>
      <c r="H419" s="3">
        <v>521500.22</v>
      </c>
      <c r="I419" s="24"/>
    </row>
    <row r="420" spans="1:11" s="10" customFormat="1" ht="12.75" x14ac:dyDescent="0.2">
      <c r="B420" s="2" t="s">
        <v>104</v>
      </c>
      <c r="C420" s="2"/>
      <c r="D420" s="2"/>
      <c r="E420" s="2"/>
      <c r="F420" s="2"/>
      <c r="G420" s="3">
        <v>412206.23</v>
      </c>
      <c r="H420" s="3">
        <v>231700</v>
      </c>
    </row>
    <row r="421" spans="1:11" s="2" customFormat="1" ht="12.75" x14ac:dyDescent="0.2">
      <c r="A421" s="10"/>
      <c r="B421" s="2" t="s">
        <v>173</v>
      </c>
      <c r="G421" s="3">
        <v>0</v>
      </c>
      <c r="H421" s="3">
        <v>139250</v>
      </c>
    </row>
    <row r="422" spans="1:11" s="2" customFormat="1" ht="12.75" x14ac:dyDescent="0.2">
      <c r="A422" s="10"/>
      <c r="B422" s="2" t="s">
        <v>206</v>
      </c>
      <c r="G422" s="3">
        <v>0</v>
      </c>
      <c r="H422" s="3">
        <v>3135888.85</v>
      </c>
    </row>
    <row r="423" spans="1:11" s="2" customFormat="1" ht="12.75" x14ac:dyDescent="0.2">
      <c r="B423" s="2" t="s">
        <v>110</v>
      </c>
      <c r="G423" s="3">
        <v>3232894.64</v>
      </c>
      <c r="H423" s="3">
        <v>10334774.640000001</v>
      </c>
    </row>
    <row r="424" spans="1:11" s="2" customFormat="1" ht="12.75" x14ac:dyDescent="0.2">
      <c r="B424" s="2" t="s">
        <v>105</v>
      </c>
      <c r="G424" s="3">
        <v>226586.8</v>
      </c>
      <c r="H424" s="3">
        <v>223428.08</v>
      </c>
    </row>
    <row r="425" spans="1:11" s="2" customFormat="1" ht="12.75" x14ac:dyDescent="0.2">
      <c r="B425" s="2" t="s">
        <v>108</v>
      </c>
      <c r="G425" s="3">
        <v>359942.1</v>
      </c>
      <c r="H425" s="3">
        <v>1724400.69</v>
      </c>
    </row>
    <row r="426" spans="1:11" s="2" customFormat="1" ht="12.75" x14ac:dyDescent="0.2">
      <c r="B426" s="2" t="s">
        <v>249</v>
      </c>
      <c r="G426" s="3">
        <v>434915</v>
      </c>
      <c r="H426" s="3">
        <v>0</v>
      </c>
      <c r="J426" s="31"/>
    </row>
    <row r="427" spans="1:11" s="2" customFormat="1" ht="12.75" x14ac:dyDescent="0.2">
      <c r="B427" s="2" t="s">
        <v>250</v>
      </c>
      <c r="G427" s="3">
        <v>89265</v>
      </c>
      <c r="H427" s="3">
        <v>0</v>
      </c>
    </row>
    <row r="428" spans="1:11" s="2" customFormat="1" ht="12.75" x14ac:dyDescent="0.2">
      <c r="B428" s="2" t="s">
        <v>109</v>
      </c>
      <c r="G428" s="3">
        <v>3839078.82</v>
      </c>
      <c r="H428" s="3">
        <v>2926788.76</v>
      </c>
    </row>
    <row r="429" spans="1:11" s="2" customFormat="1" ht="12.75" x14ac:dyDescent="0.2">
      <c r="B429" s="2" t="s">
        <v>251</v>
      </c>
      <c r="G429" s="3">
        <v>47970</v>
      </c>
      <c r="H429" s="3">
        <v>0</v>
      </c>
    </row>
    <row r="430" spans="1:11" s="2" customFormat="1" ht="12.75" x14ac:dyDescent="0.2">
      <c r="B430" s="2" t="s">
        <v>132</v>
      </c>
      <c r="G430" s="3">
        <v>456533.84</v>
      </c>
      <c r="H430" s="3">
        <v>220158.18</v>
      </c>
    </row>
    <row r="431" spans="1:11" s="2" customFormat="1" ht="12.75" x14ac:dyDescent="0.2">
      <c r="B431" s="2" t="s">
        <v>106</v>
      </c>
      <c r="G431" s="3">
        <v>2952069.75</v>
      </c>
      <c r="H431" s="3">
        <v>1637105.2</v>
      </c>
    </row>
    <row r="432" spans="1:11" x14ac:dyDescent="0.25">
      <c r="A432" s="2"/>
      <c r="B432" s="2" t="s">
        <v>107</v>
      </c>
      <c r="C432" s="2"/>
      <c r="D432" s="2"/>
      <c r="E432" s="2"/>
      <c r="F432" s="2"/>
      <c r="G432" s="17">
        <v>0</v>
      </c>
      <c r="H432" s="47">
        <v>7986000</v>
      </c>
    </row>
    <row r="433" spans="1:9" s="2" customFormat="1" x14ac:dyDescent="0.25">
      <c r="A433"/>
      <c r="B433" s="2" t="s">
        <v>111</v>
      </c>
      <c r="G433" s="3">
        <v>2012009.48</v>
      </c>
      <c r="H433" s="3">
        <v>4322515.08</v>
      </c>
    </row>
    <row r="434" spans="1:9" s="2" customFormat="1" ht="12.75" x14ac:dyDescent="0.2">
      <c r="B434" s="2" t="s">
        <v>112</v>
      </c>
      <c r="G434" s="3">
        <v>14663670.300000001</v>
      </c>
      <c r="H434" s="3">
        <v>9131179.5800000001</v>
      </c>
    </row>
    <row r="435" spans="1:9" s="2" customFormat="1" ht="12.75" x14ac:dyDescent="0.2">
      <c r="B435" s="2" t="s">
        <v>113</v>
      </c>
      <c r="G435" s="3">
        <v>2427800</v>
      </c>
      <c r="H435" s="3">
        <v>2710000</v>
      </c>
    </row>
    <row r="436" spans="1:9" s="2" customFormat="1" ht="12.75" x14ac:dyDescent="0.2">
      <c r="B436" s="2" t="s">
        <v>114</v>
      </c>
      <c r="G436" s="3">
        <v>1591400.99</v>
      </c>
      <c r="H436" s="3">
        <v>1594844.29</v>
      </c>
    </row>
    <row r="437" spans="1:9" s="2" customFormat="1" ht="12.75" x14ac:dyDescent="0.2">
      <c r="B437" s="2" t="s">
        <v>115</v>
      </c>
      <c r="D437" s="2" t="s">
        <v>207</v>
      </c>
      <c r="G437" s="3">
        <v>887500</v>
      </c>
      <c r="H437" s="3">
        <v>2610000</v>
      </c>
    </row>
    <row r="438" spans="1:9" s="2" customFormat="1" ht="12.75" x14ac:dyDescent="0.2">
      <c r="B438" s="2" t="s">
        <v>189</v>
      </c>
      <c r="G438" s="33">
        <v>2609539.4500000002</v>
      </c>
      <c r="H438" s="33">
        <v>1620497.7</v>
      </c>
    </row>
    <row r="439" spans="1:9" s="2" customFormat="1" ht="12.75" x14ac:dyDescent="0.2">
      <c r="B439" s="1" t="s">
        <v>9</v>
      </c>
      <c r="G439" s="34">
        <f>SUM(G415:G438)</f>
        <v>117417451.27999999</v>
      </c>
      <c r="H439" s="34">
        <f>SUM(H415:H438)</f>
        <v>131629541.47000001</v>
      </c>
      <c r="I439" s="2" t="s">
        <v>137</v>
      </c>
    </row>
    <row r="440" spans="1:9" s="2" customFormat="1" ht="12.75" x14ac:dyDescent="0.2">
      <c r="B440" s="1"/>
      <c r="G440" s="8"/>
    </row>
    <row r="441" spans="1:9" s="2" customFormat="1" ht="12.75" x14ac:dyDescent="0.2">
      <c r="B441" s="1"/>
      <c r="G441" s="8"/>
    </row>
    <row r="442" spans="1:9" s="2" customFormat="1" ht="12.75" x14ac:dyDescent="0.2">
      <c r="B442" s="1"/>
      <c r="G442" s="8"/>
    </row>
    <row r="443" spans="1:9" s="2" customFormat="1" ht="12.75" x14ac:dyDescent="0.2">
      <c r="B443" s="1"/>
      <c r="G443" s="8"/>
    </row>
    <row r="444" spans="1:9" s="2" customFormat="1" ht="12.75" x14ac:dyDescent="0.2">
      <c r="B444" s="35" t="s">
        <v>361</v>
      </c>
    </row>
    <row r="445" spans="1:9" s="2" customFormat="1" ht="12.75" x14ac:dyDescent="0.2">
      <c r="B445" s="1" t="s">
        <v>180</v>
      </c>
      <c r="G445" s="1">
        <v>2024</v>
      </c>
      <c r="H445" s="1">
        <v>2023</v>
      </c>
    </row>
    <row r="446" spans="1:9" s="2" customFormat="1" ht="12.75" x14ac:dyDescent="0.2">
      <c r="B446" s="2" t="s">
        <v>116</v>
      </c>
      <c r="G446" s="33">
        <v>781467.27</v>
      </c>
      <c r="H446" s="33">
        <v>1001480.9</v>
      </c>
    </row>
    <row r="447" spans="1:9" s="2" customFormat="1" ht="12.75" x14ac:dyDescent="0.2">
      <c r="B447" s="1" t="s">
        <v>9</v>
      </c>
      <c r="G447" s="19">
        <f>SUM(G446)</f>
        <v>781467.27</v>
      </c>
      <c r="H447" s="19">
        <v>1001480.9</v>
      </c>
    </row>
    <row r="448" spans="1:9" s="2" customFormat="1" ht="12.75" x14ac:dyDescent="0.2"/>
    <row r="449" spans="2:7" s="2" customFormat="1" ht="12.75" x14ac:dyDescent="0.2"/>
    <row r="450" spans="2:7" s="2" customFormat="1" x14ac:dyDescent="0.35">
      <c r="G450" s="26"/>
    </row>
    <row r="451" spans="2:7" s="2" customFormat="1" ht="12.75" x14ac:dyDescent="0.2"/>
    <row r="452" spans="2:7" s="2" customFormat="1" ht="12.75" x14ac:dyDescent="0.2"/>
    <row r="453" spans="2:7" s="2" customFormat="1" ht="12.75" x14ac:dyDescent="0.2"/>
    <row r="454" spans="2:7" s="2" customFormat="1" ht="12.75" x14ac:dyDescent="0.2"/>
    <row r="455" spans="2:7" s="2" customFormat="1" ht="12.75" x14ac:dyDescent="0.2"/>
    <row r="456" spans="2:7" s="2" customFormat="1" ht="12.75" x14ac:dyDescent="0.2">
      <c r="D456" s="1"/>
      <c r="E456" s="1"/>
    </row>
    <row r="457" spans="2:7" s="2" customFormat="1" ht="12.75" x14ac:dyDescent="0.2">
      <c r="B457" s="35" t="s">
        <v>314</v>
      </c>
      <c r="C457" s="35"/>
      <c r="D457" s="35"/>
      <c r="E457" s="1"/>
      <c r="F457" s="81" t="s">
        <v>257</v>
      </c>
      <c r="G457" s="82"/>
    </row>
    <row r="458" spans="2:7" s="2" customFormat="1" ht="18.75" x14ac:dyDescent="0.3">
      <c r="B458" s="12"/>
      <c r="C458" s="27" t="s">
        <v>194</v>
      </c>
      <c r="D458" s="27"/>
      <c r="E458" s="13"/>
      <c r="F458" s="83" t="s">
        <v>363</v>
      </c>
      <c r="G458" s="84"/>
    </row>
    <row r="459" spans="2:7" s="2" customFormat="1" x14ac:dyDescent="0.35">
      <c r="C459" s="27"/>
      <c r="E459" s="6"/>
      <c r="G459" s="11"/>
    </row>
    <row r="460" spans="2:7" s="2" customFormat="1" x14ac:dyDescent="0.35">
      <c r="E460" s="7"/>
      <c r="G460" s="14"/>
    </row>
    <row r="461" spans="2:7" s="2" customFormat="1" x14ac:dyDescent="0.35">
      <c r="E461" s="7"/>
      <c r="G461" s="14"/>
    </row>
    <row r="462" spans="2:7" s="2" customFormat="1" x14ac:dyDescent="0.35">
      <c r="E462" s="7"/>
      <c r="G462" s="14"/>
    </row>
    <row r="463" spans="2:7" s="2" customFormat="1" ht="12.75" x14ac:dyDescent="0.2">
      <c r="E463" s="9"/>
    </row>
    <row r="464" spans="2:7" s="2" customFormat="1" ht="12.75" x14ac:dyDescent="0.2"/>
    <row r="465" spans="2:8" s="2" customFormat="1" ht="12.75" x14ac:dyDescent="0.2">
      <c r="D465" s="6"/>
    </row>
    <row r="466" spans="2:8" s="1" customFormat="1" ht="12.75" x14ac:dyDescent="0.2">
      <c r="B466" s="35"/>
      <c r="C466" s="35" t="s">
        <v>258</v>
      </c>
      <c r="D466" s="72"/>
      <c r="F466" s="35" t="s">
        <v>259</v>
      </c>
      <c r="G466" s="35"/>
    </row>
    <row r="467" spans="2:8" s="2" customFormat="1" ht="12.75" x14ac:dyDescent="0.2">
      <c r="C467" s="2" t="s">
        <v>195</v>
      </c>
      <c r="F467" s="2" t="s">
        <v>364</v>
      </c>
    </row>
    <row r="468" spans="2:8" s="2" customFormat="1" ht="12.75" x14ac:dyDescent="0.2">
      <c r="E468" s="9"/>
    </row>
    <row r="469" spans="2:8" s="2" customFormat="1" ht="12.75" x14ac:dyDescent="0.2"/>
    <row r="470" spans="2:8" s="2" customFormat="1" x14ac:dyDescent="0.25">
      <c r="H470"/>
    </row>
    <row r="471" spans="2:8" s="2" customFormat="1" x14ac:dyDescent="0.25">
      <c r="E471" s="9"/>
      <c r="H471"/>
    </row>
    <row r="472" spans="2:8" s="2" customFormat="1" x14ac:dyDescent="0.25">
      <c r="E472" s="6"/>
      <c r="H472"/>
    </row>
    <row r="473" spans="2:8" s="2" customFormat="1" x14ac:dyDescent="0.25">
      <c r="E473" s="6"/>
      <c r="H473"/>
    </row>
    <row r="474" spans="2:8" s="2" customFormat="1" x14ac:dyDescent="0.25">
      <c r="E474" s="6"/>
      <c r="H474"/>
    </row>
    <row r="475" spans="2:8" s="2" customFormat="1" x14ac:dyDescent="0.25">
      <c r="E475" s="7"/>
      <c r="H475"/>
    </row>
    <row r="476" spans="2:8" s="2" customFormat="1" x14ac:dyDescent="0.25">
      <c r="B476" s="1"/>
      <c r="E476" s="9"/>
      <c r="H476"/>
    </row>
    <row r="477" spans="2:8" s="2" customFormat="1" x14ac:dyDescent="0.25">
      <c r="H477"/>
    </row>
    <row r="478" spans="2:8" s="2" customFormat="1" x14ac:dyDescent="0.25">
      <c r="H478"/>
    </row>
    <row r="479" spans="2:8" s="2" customFormat="1" x14ac:dyDescent="0.25">
      <c r="H479"/>
    </row>
    <row r="480" spans="2:8" s="2" customFormat="1" x14ac:dyDescent="0.25">
      <c r="H480"/>
    </row>
    <row r="481" spans="1:8" s="2" customFormat="1" x14ac:dyDescent="0.25">
      <c r="H481"/>
    </row>
    <row r="482" spans="1:8" s="2" customFormat="1" x14ac:dyDescent="0.25">
      <c r="H482"/>
    </row>
    <row r="483" spans="1:8" s="2" customFormat="1" x14ac:dyDescent="0.25">
      <c r="H483"/>
    </row>
    <row r="484" spans="1:8" s="2" customFormat="1" x14ac:dyDescent="0.25">
      <c r="H484"/>
    </row>
    <row r="485" spans="1:8" s="2" customFormat="1" x14ac:dyDescent="0.25">
      <c r="B485"/>
      <c r="D485"/>
      <c r="E485"/>
      <c r="F485"/>
      <c r="G485"/>
      <c r="H485"/>
    </row>
    <row r="486" spans="1:8" s="2" customFormat="1" x14ac:dyDescent="0.25">
      <c r="B486"/>
      <c r="C486"/>
      <c r="D486"/>
      <c r="E486"/>
      <c r="F486"/>
      <c r="G486"/>
      <c r="H486"/>
    </row>
    <row r="487" spans="1:8" s="2" customFormat="1" x14ac:dyDescent="0.25">
      <c r="B487"/>
      <c r="C487"/>
      <c r="D487"/>
      <c r="E487"/>
      <c r="F487"/>
      <c r="G487"/>
      <c r="H487"/>
    </row>
    <row r="488" spans="1:8" s="2" customFormat="1" x14ac:dyDescent="0.25">
      <c r="B488"/>
      <c r="C488"/>
      <c r="D488"/>
      <c r="E488"/>
      <c r="F488"/>
      <c r="G488"/>
      <c r="H488"/>
    </row>
    <row r="489" spans="1:8" s="2" customFormat="1" x14ac:dyDescent="0.25">
      <c r="B489"/>
      <c r="C489"/>
      <c r="D489"/>
      <c r="E489"/>
      <c r="F489"/>
      <c r="G489"/>
      <c r="H489"/>
    </row>
    <row r="490" spans="1:8" x14ac:dyDescent="0.25">
      <c r="A490" s="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2025-01-24T00:05:33Z</cp:lastPrinted>
  <dcterms:created xsi:type="dcterms:W3CDTF">2021-06-21T17:12:24Z</dcterms:created>
  <dcterms:modified xsi:type="dcterms:W3CDTF">2025-01-24T20:10:50Z</dcterms:modified>
</cp:coreProperties>
</file>