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le-01\Desktop\Estados Financieros  al cierre 31-12-2023 - 2022 para subir al Sisanoc\"/>
    </mc:Choice>
  </mc:AlternateContent>
  <bookViews>
    <workbookView xWindow="0" yWindow="0" windowWidth="193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G143" i="1" l="1"/>
  <c r="G151" i="1"/>
  <c r="G287" i="1" l="1"/>
  <c r="I77" i="1"/>
  <c r="J77" i="1"/>
  <c r="G27" i="1" l="1"/>
  <c r="G135" i="1"/>
  <c r="G124" i="1"/>
  <c r="G109" i="1"/>
  <c r="G53" i="1" l="1"/>
  <c r="G69" i="1"/>
  <c r="E69" i="1"/>
  <c r="D69" i="1"/>
  <c r="G96" i="1" l="1"/>
  <c r="G98" i="1" s="1"/>
  <c r="H96" i="1"/>
  <c r="L77" i="1"/>
  <c r="F81" i="1"/>
  <c r="K223" i="1" l="1"/>
  <c r="G274" i="1" l="1"/>
  <c r="M260" i="1"/>
  <c r="K267" i="1"/>
  <c r="K255" i="1"/>
  <c r="K261" i="1"/>
  <c r="G318" i="1"/>
  <c r="G247" i="1"/>
  <c r="G233" i="1"/>
  <c r="G17" i="1"/>
  <c r="H17" i="1"/>
  <c r="G210" i="1" l="1"/>
  <c r="G184" i="1"/>
  <c r="G169" i="1"/>
  <c r="G194" i="1"/>
  <c r="J58" i="1" l="1"/>
  <c r="H143" i="1" l="1"/>
  <c r="H318" i="1" l="1"/>
  <c r="H274" i="1"/>
  <c r="H210" i="1"/>
  <c r="H184" i="1"/>
  <c r="H151" i="1"/>
  <c r="H135" i="1"/>
  <c r="H109" i="1" l="1"/>
  <c r="H124" i="1"/>
  <c r="H27" i="1"/>
  <c r="H247" i="1" l="1"/>
  <c r="H233" i="1" l="1"/>
  <c r="H287" i="1" l="1"/>
  <c r="H69" i="1"/>
  <c r="J66" i="1"/>
  <c r="J59" i="1"/>
  <c r="J67" i="1"/>
  <c r="D64" i="1"/>
  <c r="D70" i="1" s="1"/>
  <c r="J69" i="1" l="1"/>
  <c r="I64" i="1"/>
  <c r="H64" i="1"/>
  <c r="H70" i="1" s="1"/>
  <c r="G64" i="1"/>
  <c r="G70" i="1" s="1"/>
  <c r="F64" i="1"/>
  <c r="F70" i="1" s="1"/>
  <c r="E64" i="1"/>
  <c r="E70" i="1" s="1"/>
  <c r="G81" i="1"/>
  <c r="J64" i="1" l="1"/>
  <c r="H328" i="1"/>
  <c r="H53" i="1" l="1"/>
  <c r="H169" i="1" l="1"/>
  <c r="H194" i="1"/>
  <c r="C69" i="1" l="1"/>
  <c r="I70" i="1" l="1"/>
  <c r="J70" i="1" s="1"/>
</calcChain>
</file>

<file path=xl/sharedStrings.xml><?xml version="1.0" encoding="utf-8"?>
<sst xmlns="http://schemas.openxmlformats.org/spreadsheetml/2006/main" count="287" uniqueCount="266">
  <si>
    <t>Efectivo y equivalente de efectivo</t>
  </si>
  <si>
    <t>NOTA-7</t>
  </si>
  <si>
    <t>(Nota-7)</t>
  </si>
  <si>
    <t>090-107093-9-Cuenta Receptora-Cuenta Ahorro</t>
  </si>
  <si>
    <t>090-104172-6-Cuenta de Personal-Cuenta</t>
  </si>
  <si>
    <t>Corriente</t>
  </si>
  <si>
    <t>090-104173-4-Cuenta de Inversiones de Obras-Cuenta Corriente</t>
  </si>
  <si>
    <t>090-400008-7-Cuenta de Servicios Municipales -Cuenta Corriente</t>
  </si>
  <si>
    <t>090-107203-6-Cuenta de Salub,Genero y Educacion</t>
  </si>
  <si>
    <t>Total</t>
  </si>
  <si>
    <t>Nota-8</t>
  </si>
  <si>
    <t>Cuenta por cobra acorto Plazo(Nota 8)</t>
  </si>
  <si>
    <t xml:space="preserve">Prestaciones  de Servicios a cobrar al septor privado intero </t>
  </si>
  <si>
    <t>Nota- 9</t>
  </si>
  <si>
    <t>Inventario</t>
  </si>
  <si>
    <t>Fisco</t>
  </si>
  <si>
    <t>Alimento y bebidas para persona y animales</t>
  </si>
  <si>
    <t>Papel de Escritorio</t>
  </si>
  <si>
    <t>Producto de Papel y carton</t>
  </si>
  <si>
    <t>Libros revistas  y perioco</t>
  </si>
  <si>
    <t>Articulo de Plastico</t>
  </si>
  <si>
    <t>Materiales de limpiezas</t>
  </si>
  <si>
    <t>Utiles de escritorio, oficina informatica y equipos</t>
  </si>
  <si>
    <t>Otros materiales y suminstros para consumo y prestacion de servicios</t>
  </si>
  <si>
    <t>Otros insumos varios</t>
  </si>
  <si>
    <t>Utiles de Cocina y comedor</t>
  </si>
  <si>
    <t>Terreno</t>
  </si>
  <si>
    <t>Infraestructura</t>
  </si>
  <si>
    <t>Edif. Y comp.</t>
  </si>
  <si>
    <t>Maq. Y Equipos</t>
  </si>
  <si>
    <t>Equipo,Transp y otros</t>
  </si>
  <si>
    <t>Const. En Proceso</t>
  </si>
  <si>
    <t>Adiciones</t>
  </si>
  <si>
    <t>Superávit revaluación</t>
  </si>
  <si>
    <t>Retiros</t>
  </si>
  <si>
    <t>Otros</t>
  </si>
  <si>
    <t>Transferencias</t>
  </si>
  <si>
    <t>Saldo al final del periodo</t>
  </si>
  <si>
    <t xml:space="preserve">Dep. Acum. al inicio del periodo  </t>
  </si>
  <si>
    <t>Cargo del periodo</t>
  </si>
  <si>
    <t>Nota 10 Propiedad planta y equipo</t>
  </si>
  <si>
    <t>Cuentas por pagar a corto</t>
  </si>
  <si>
    <t>Prestaciones economicas por desvinculacion</t>
  </si>
  <si>
    <t xml:space="preserve">Servicios por pagar al sector privado interno  </t>
  </si>
  <si>
    <t>Inventario por pagar</t>
  </si>
  <si>
    <t>Bienes por paga al sector privado</t>
  </si>
  <si>
    <t>Nota 15</t>
  </si>
  <si>
    <t>Cooperativa</t>
  </si>
  <si>
    <t>Capital  inicial en valores historicos</t>
  </si>
  <si>
    <t>Resultado acumulado de ejecicios anteriores</t>
  </si>
  <si>
    <t xml:space="preserve">Ajustes por reexpresion de resultados acumulados de ejercicios anteriores </t>
  </si>
  <si>
    <t>Resultados Acumulados (Nota)</t>
  </si>
  <si>
    <t>Impuetos sobre las opraciones inmobiliarias</t>
  </si>
  <si>
    <t xml:space="preserve">Impuestos sobre venta condicionales de muebles </t>
  </si>
  <si>
    <t>Impuestos, permisos y licencias sobre actividades comerciales</t>
  </si>
  <si>
    <t>Impuestos,permisos y licencias sobre actividades de construccion</t>
  </si>
  <si>
    <t>Impuestos ,permisos y licencias relacionas con tramporte</t>
  </si>
  <si>
    <t>Impuestos y permiso sobre tramires</t>
  </si>
  <si>
    <t>Otros impuestos, permisos  y licencias por uso de de bienes y servicios</t>
  </si>
  <si>
    <t>Otros impuestos diversos</t>
  </si>
  <si>
    <t>Multas adminstrativas</t>
  </si>
  <si>
    <t xml:space="preserve">Tramitacion de Plano </t>
  </si>
  <si>
    <t>Expedicion de certificaciones y legalizaciones</t>
  </si>
  <si>
    <t>Nota 22</t>
  </si>
  <si>
    <t>Transferencias (Nota 22)</t>
  </si>
  <si>
    <t>Transferencias corrientes de la Administracion Central-Efectivo</t>
  </si>
  <si>
    <t>Transferecias de Capital de la Administracion Central_efectivo</t>
  </si>
  <si>
    <t>Ingresos por alquilres  y arrendamientos de propiedades, planta y equipo</t>
  </si>
  <si>
    <t>Sevicios funerarios</t>
  </si>
  <si>
    <t>Sueldos Fijos</t>
  </si>
  <si>
    <t>Jornales</t>
  </si>
  <si>
    <t>Remuneraciones por horas extraordinarias</t>
  </si>
  <si>
    <t>Prima de trasmporte</t>
  </si>
  <si>
    <t xml:space="preserve">Otros beneficios  por terminacion </t>
  </si>
  <si>
    <t>Contribuciones al seguro de Salub</t>
  </si>
  <si>
    <t xml:space="preserve">Contribuciones al seguro de pensiones </t>
  </si>
  <si>
    <t>Contribuciones alseguro de riesgo laboral</t>
  </si>
  <si>
    <t>Otras remuneraciones  basicas al personal con carácter transitorio</t>
  </si>
  <si>
    <t>Ayudas a hogares y personas- efectivo</t>
  </si>
  <si>
    <t>Otra tranferancias a gobiernos centrales y municipales</t>
  </si>
  <si>
    <t xml:space="preserve">Sueldos , Salarios y beneficios a Empleados (Nota </t>
  </si>
  <si>
    <t>Recargos, multas y otros ingresos (Nota 23)</t>
  </si>
  <si>
    <t>Alimento y bebidas para personas y animales consumidos</t>
  </si>
  <si>
    <t>Papel de escritorio consmidos</t>
  </si>
  <si>
    <t>Productos de Papel y carton</t>
  </si>
  <si>
    <t>Otros materiales y suministros para consumo y prestacion de servicios</t>
  </si>
  <si>
    <t>Productos electricos afines cosumidos</t>
  </si>
  <si>
    <t>Utiles destinados a actividades deportivas y recreativas cosumidos</t>
  </si>
  <si>
    <t>Utiles de escritorio, oficina informatica y enseñanza consumidos</t>
  </si>
  <si>
    <t>Materiales de limpieza cosumidos</t>
  </si>
  <si>
    <t>Otros repuestos y accesorios para maquinaria y equipo consumidos</t>
  </si>
  <si>
    <t>Llantas y neumaticos consumidos</t>
  </si>
  <si>
    <t>Productos quimicos y conexos consumidos</t>
  </si>
  <si>
    <t>Lubricantes consumidos</t>
  </si>
  <si>
    <t>Combustibles consumidos</t>
  </si>
  <si>
    <t>Productos metalicos y sus derivados</t>
  </si>
  <si>
    <t xml:space="preserve">                                       </t>
  </si>
  <si>
    <t>Articulos de plasticos consumidos</t>
  </si>
  <si>
    <t>Especies timbras y valoradas cosmidas</t>
  </si>
  <si>
    <t>Gasto de depreciacion</t>
  </si>
  <si>
    <t>Edificaciones</t>
  </si>
  <si>
    <t xml:space="preserve">Maquinaria y equipo </t>
  </si>
  <si>
    <t>Mobiliario y equipo de Oficina</t>
  </si>
  <si>
    <t>Equipo de transporte</t>
  </si>
  <si>
    <t>Telefono local</t>
  </si>
  <si>
    <t>Agua</t>
  </si>
  <si>
    <t>Recoleccion de desechos solidos</t>
  </si>
  <si>
    <t>Publicidad y propaganda</t>
  </si>
  <si>
    <t xml:space="preserve">Impresión y encuadernacion </t>
  </si>
  <si>
    <t>Viaticos dentro del pais</t>
  </si>
  <si>
    <t>Seguro de bienes muebles</t>
  </si>
  <si>
    <t>Otros servicios tecnicos profeccionales</t>
  </si>
  <si>
    <t>Gastos Judiciales</t>
  </si>
  <si>
    <t>Reparaciones de Obra Menores en edificaciones</t>
  </si>
  <si>
    <t>Mantenimiento y reparacion de equipo de transporte traccion y elevacion</t>
  </si>
  <si>
    <t>Alquiler de equipo de transporte, traccion y elevacion</t>
  </si>
  <si>
    <t>Eventos  generales</t>
  </si>
  <si>
    <t>Festividades</t>
  </si>
  <si>
    <t>Actuacciones deportivas</t>
  </si>
  <si>
    <t>Actuacciones  artisticas</t>
  </si>
  <si>
    <t>Otros servicios deiversos</t>
  </si>
  <si>
    <t>Comiciones  y gastos bancarios por servicios no financeros</t>
  </si>
  <si>
    <r>
      <rPr>
        <b/>
        <sz val="10"/>
        <color theme="1"/>
        <rFont val="Calibri"/>
        <family val="2"/>
        <scheme val="minor"/>
      </rPr>
      <t>Tota</t>
    </r>
    <r>
      <rPr>
        <sz val="10"/>
        <color theme="1"/>
        <rFont val="Calibri"/>
        <family val="2"/>
        <scheme val="minor"/>
      </rPr>
      <t xml:space="preserve">l </t>
    </r>
  </si>
  <si>
    <t>Otros pasivo corriente</t>
  </si>
  <si>
    <t>Cuentas varias por pagar</t>
  </si>
  <si>
    <t>al sector privado interno c/p</t>
  </si>
  <si>
    <t>Cuentas varias a pagar al sector publico interno</t>
  </si>
  <si>
    <t xml:space="preserve">Beneficios de los empleados a pagar a coto plazo </t>
  </si>
  <si>
    <t>Impuestos y retenciones por pagar</t>
  </si>
  <si>
    <t>Nota 14</t>
  </si>
  <si>
    <t xml:space="preserve">Cuenta varias por pagar al dector privado interno </t>
  </si>
  <si>
    <t>Cuentas Comerciales a  pagar a largo plazo sujetas adepuracion</t>
  </si>
  <si>
    <t>Servicios Adminstrativos</t>
  </si>
  <si>
    <t>Trasferecia Corriente de la Adminstracion Central -Otras</t>
  </si>
  <si>
    <t>Impuesto Multas y Sanciones(Nota17)</t>
  </si>
  <si>
    <t>(Nota19)</t>
  </si>
  <si>
    <t>Nota 20</t>
  </si>
  <si>
    <t>so (Nota 20)</t>
  </si>
  <si>
    <t>Salario de Navidad</t>
  </si>
  <si>
    <t>Trasnferencias corrientes a  otras institucioens sin fines de lucro-Efectivo</t>
  </si>
  <si>
    <t>Nota 23</t>
  </si>
  <si>
    <t>Nota 24</t>
  </si>
  <si>
    <t>Nota 25</t>
  </si>
  <si>
    <t>Gastos de Representacion en el Pais</t>
  </si>
  <si>
    <t>Servicios de Pintura  y derivados con fin de higiene y embellecimiento</t>
  </si>
  <si>
    <t>Mantenimiento y reparacion de equipo y mobiliario de oficina, alojamiento</t>
  </si>
  <si>
    <t>Servicios de capacitacion</t>
  </si>
  <si>
    <t>Otros gastos (Nota 25)</t>
  </si>
  <si>
    <t>en nrevision</t>
  </si>
  <si>
    <t>en revision</t>
  </si>
  <si>
    <t>y derechos</t>
  </si>
  <si>
    <t>de consumo</t>
  </si>
  <si>
    <t xml:space="preserve"> </t>
  </si>
  <si>
    <t>Nota 16</t>
  </si>
  <si>
    <t>Extraordinaria</t>
  </si>
  <si>
    <t>Trasferencia Extraordinari de Capital</t>
  </si>
  <si>
    <t>Trtanferenia de Instituciones publicas desentralizadas y Autonomas no Financie.</t>
  </si>
  <si>
    <t>Pago de Mensura Catastrales</t>
  </si>
  <si>
    <t>Inhumacion y Exhumacion</t>
  </si>
  <si>
    <t>Recolrcion de desechos solidos</t>
  </si>
  <si>
    <t>Casetas fijas y moviles</t>
  </si>
  <si>
    <t>Arendamientos</t>
  </si>
  <si>
    <t>Limpieza de Solares  Yermos</t>
  </si>
  <si>
    <t>de locales,nichos</t>
  </si>
  <si>
    <t>Venta de Activo no Financiero</t>
  </si>
  <si>
    <t xml:space="preserve">Venta de Terreno en Cementerio </t>
  </si>
  <si>
    <t>Multa s y sanciones por arriendos</t>
  </si>
  <si>
    <t xml:space="preserve">Sub-  nota </t>
  </si>
  <si>
    <t>Multa por construccion Ilegal</t>
  </si>
  <si>
    <t>del Ingreso General</t>
  </si>
  <si>
    <t xml:space="preserve">Sub- Nota </t>
  </si>
  <si>
    <t>del ingreso General</t>
  </si>
  <si>
    <t>Disminucion de disponibilidades Internas</t>
  </si>
  <si>
    <t>Obras</t>
  </si>
  <si>
    <t>Obras Para edificacio no residencial</t>
  </si>
  <si>
    <t>Obras para edificacion de otras estructuras</t>
  </si>
  <si>
    <t>Obras hidrauricas y sanitarias</t>
  </si>
  <si>
    <t>Obras Urbanisticas</t>
  </si>
  <si>
    <t>Obas en cemeterios</t>
  </si>
  <si>
    <t>Infraestructura  terrestre y obras conexas</t>
  </si>
  <si>
    <t>Objeto del Patrimonio Cultural</t>
  </si>
  <si>
    <t>Equipo de tecnologia de la informacion</t>
  </si>
  <si>
    <t>y comunicacion</t>
  </si>
  <si>
    <t>Equipo de  comunicacionn telecomunicacion y señalizacion</t>
  </si>
  <si>
    <t>Automoviles y Camiones</t>
  </si>
  <si>
    <t>Muebles y Equipo de Oficina</t>
  </si>
  <si>
    <t>Maquinarias y Herramientas</t>
  </si>
  <si>
    <t>Sintama de Climatizacion y Equipo</t>
  </si>
  <si>
    <t>Maquinarias y equipo de construccion</t>
  </si>
  <si>
    <t xml:space="preserve"> Equipo de Generacion Electrica</t>
  </si>
  <si>
    <t>planta</t>
  </si>
  <si>
    <t>Transferencias de Capital s asociaciones sin fines de Lucro</t>
  </si>
  <si>
    <t>Viatico fuera del Pais</t>
  </si>
  <si>
    <t xml:space="preserve">Alquiler de Equipos Electricos  Planta </t>
  </si>
  <si>
    <t>Alquiler de Terreno s</t>
  </si>
  <si>
    <t>Otros Equipos de Transporte</t>
  </si>
  <si>
    <t>Terminadas</t>
  </si>
  <si>
    <t>En Proceso</t>
  </si>
  <si>
    <t>Infraestrucrura</t>
  </si>
  <si>
    <t>Basura</t>
  </si>
  <si>
    <t>Ver soporte ya que son muy  extenso.</t>
  </si>
  <si>
    <t>Nota 11</t>
  </si>
  <si>
    <t xml:space="preserve"> Nota 12</t>
  </si>
  <si>
    <t>Nota 13</t>
  </si>
  <si>
    <t>Nota 17</t>
  </si>
  <si>
    <t>Nota 18</t>
  </si>
  <si>
    <t>Nota 19</t>
  </si>
  <si>
    <t>Gastos Financieroa</t>
  </si>
  <si>
    <t>Gastos de Representacion en el pais</t>
  </si>
  <si>
    <t>Pensiones</t>
  </si>
  <si>
    <t>Bonos para utiles diversos</t>
  </si>
  <si>
    <t xml:space="preserve">Cubicaciones </t>
  </si>
  <si>
    <t>Prestaciones por Pagar</t>
  </si>
  <si>
    <t>en  revision</t>
  </si>
  <si>
    <t>Cuentas por paga al septor publico Interno</t>
  </si>
  <si>
    <t>Servicio por Pagar al sector privado Interno</t>
  </si>
  <si>
    <t xml:space="preserve"> Cubicaciones</t>
  </si>
  <si>
    <t>Matnzas y expedicion de Carnes</t>
  </si>
  <si>
    <t>Venta de Terreno en cementerio</t>
  </si>
  <si>
    <t>Otro impuestos diverso</t>
  </si>
  <si>
    <t>Otros arbitrios diverso</t>
  </si>
  <si>
    <t>Servicio de Alimentacion</t>
  </si>
  <si>
    <t>Herramientas Menores</t>
  </si>
  <si>
    <t>Productos de Cemento</t>
  </si>
  <si>
    <t>Pintura ,lacas y absorbente</t>
  </si>
  <si>
    <t>Otros Pasivos no Corriente</t>
  </si>
  <si>
    <t>Plazo</t>
  </si>
  <si>
    <t>Ver desglose en soperte fisico</t>
  </si>
  <si>
    <t>Lido. Siquio N/G de la Rosa</t>
  </si>
  <si>
    <t>Alcalde Municipal</t>
  </si>
  <si>
    <t>Licda. Celia del Carmen Valerio</t>
  </si>
  <si>
    <t>Tesorera Municipal</t>
  </si>
  <si>
    <t>Licda.Daniela Flores</t>
  </si>
  <si>
    <t>Gerente financiera</t>
  </si>
  <si>
    <t xml:space="preserve">Licda. Leida   C.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</si>
  <si>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Matias </t>
    </r>
  </si>
  <si>
    <t xml:space="preserve">Contadora Municipal </t>
  </si>
  <si>
    <t>Activos Netos /Patrimoio</t>
  </si>
  <si>
    <t>Resultado</t>
  </si>
  <si>
    <t>del Periodo</t>
  </si>
  <si>
    <t>Resultado Acumulado</t>
  </si>
  <si>
    <t>Patrimio Intucional</t>
  </si>
  <si>
    <t>Prestaciones por cobrar al septor privado interno</t>
  </si>
  <si>
    <t>Impuesto Licencia para instalacion de Telecomunicaciones</t>
  </si>
  <si>
    <t xml:space="preserve">Ingresos con contraprestacion </t>
  </si>
  <si>
    <t>Incluido en otros Ingresos</t>
  </si>
  <si>
    <t xml:space="preserve">Prestaciones </t>
  </si>
  <si>
    <t>Pasaje y gastos de transporte</t>
  </si>
  <si>
    <t>Juridicos</t>
  </si>
  <si>
    <t xml:space="preserve">Otros </t>
  </si>
  <si>
    <t>Costos de adquisición  (2022)</t>
  </si>
  <si>
    <t>Prop. planta y equipos neto (2023)</t>
  </si>
  <si>
    <t>Camara Fotografica y de Video</t>
  </si>
  <si>
    <t>Su- Total</t>
  </si>
  <si>
    <t>Mob. Y equ. de ofic. Y 0tros</t>
  </si>
  <si>
    <t>Espetaculo pub.</t>
  </si>
  <si>
    <t>Espetaculo publico Publico</t>
  </si>
  <si>
    <t>Renglon</t>
  </si>
  <si>
    <t>Restaurante , cafeteria  comedores,hoteles,fruteras ect.</t>
  </si>
  <si>
    <t>Desechos Solido</t>
  </si>
  <si>
    <t>Edificios residenciales,Colegio,Pica Pollo,Panaderia</t>
  </si>
  <si>
    <t>Tiendas, bodega, supermercados,flristeria, ferreterias ect..</t>
  </si>
  <si>
    <t>Nota 21</t>
  </si>
  <si>
    <t>Subvenciones y otros pagos por transferencias</t>
  </si>
  <si>
    <t>Sumistro y materiales para el consumo</t>
  </si>
  <si>
    <t xml:space="preserve">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</si>
</sst>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2" fillId="0" borderId="0" xfId="0" applyNumberFormat="1" applyFont="1"/>
    <xf numFmtId="0" fontId="5" fillId="0" borderId="0" xfId="0" applyFont="1"/>
    <xf numFmtId="2" fontId="4" fillId="0" borderId="0" xfId="0" applyNumberFormat="1" applyFont="1"/>
    <xf numFmtId="43" fontId="6" fillId="0" borderId="0" xfId="1" applyFont="1"/>
    <xf numFmtId="0" fontId="7" fillId="0" borderId="0" xfId="0" applyFont="1"/>
    <xf numFmtId="4" fontId="7" fillId="0" borderId="0" xfId="0" applyNumberFormat="1" applyFont="1"/>
    <xf numFmtId="43" fontId="8" fillId="0" borderId="0" xfId="0" applyNumberFormat="1" applyFont="1"/>
    <xf numFmtId="4" fontId="3" fillId="0" borderId="0" xfId="0" applyNumberFormat="1" applyFont="1" applyBorder="1"/>
    <xf numFmtId="4" fontId="2" fillId="0" borderId="2" xfId="0" applyNumberFormat="1" applyFont="1" applyBorder="1"/>
    <xf numFmtId="43" fontId="0" fillId="0" borderId="0" xfId="1" applyFont="1"/>
    <xf numFmtId="4" fontId="3" fillId="0" borderId="2" xfId="0" applyNumberFormat="1" applyFont="1" applyBorder="1"/>
    <xf numFmtId="0" fontId="2" fillId="0" borderId="0" xfId="0" applyNumberFormat="1" applyFont="1"/>
    <xf numFmtId="43" fontId="2" fillId="0" borderId="2" xfId="1" applyFont="1" applyBorder="1"/>
    <xf numFmtId="43" fontId="3" fillId="0" borderId="0" xfId="1" applyFont="1" applyBorder="1"/>
    <xf numFmtId="43" fontId="2" fillId="0" borderId="2" xfId="0" applyNumberFormat="1" applyFont="1" applyBorder="1"/>
    <xf numFmtId="43" fontId="2" fillId="0" borderId="0" xfId="1" applyFont="1" applyBorder="1"/>
    <xf numFmtId="43" fontId="2" fillId="0" borderId="0" xfId="0" applyNumberFormat="1" applyFont="1"/>
    <xf numFmtId="43" fontId="5" fillId="0" borderId="0" xfId="1" applyFont="1"/>
    <xf numFmtId="43" fontId="3" fillId="0" borderId="0" xfId="0" applyNumberFormat="1" applyFont="1"/>
    <xf numFmtId="43" fontId="8" fillId="0" borderId="0" xfId="1" applyFont="1"/>
    <xf numFmtId="0" fontId="9" fillId="0" borderId="0" xfId="0" applyFont="1"/>
    <xf numFmtId="0" fontId="3" fillId="2" borderId="0" xfId="0" applyFont="1" applyFill="1"/>
    <xf numFmtId="0" fontId="3" fillId="3" borderId="0" xfId="0" applyFont="1" applyFill="1"/>
    <xf numFmtId="43" fontId="3" fillId="3" borderId="0" xfId="1" applyFont="1" applyFill="1"/>
    <xf numFmtId="0" fontId="3" fillId="0" borderId="0" xfId="0" applyFont="1" applyBorder="1"/>
    <xf numFmtId="4" fontId="3" fillId="0" borderId="3" xfId="0" applyNumberFormat="1" applyFont="1" applyBorder="1"/>
    <xf numFmtId="0" fontId="3" fillId="0" borderId="3" xfId="0" applyFont="1" applyBorder="1"/>
    <xf numFmtId="43" fontId="3" fillId="0" borderId="3" xfId="1" applyFont="1" applyBorder="1"/>
    <xf numFmtId="4" fontId="4" fillId="0" borderId="3" xfId="0" applyNumberFormat="1" applyFont="1" applyBorder="1"/>
    <xf numFmtId="4" fontId="2" fillId="0" borderId="3" xfId="0" applyNumberFormat="1" applyFont="1" applyBorder="1"/>
    <xf numFmtId="43" fontId="2" fillId="0" borderId="3" xfId="1" applyFont="1" applyBorder="1"/>
    <xf numFmtId="4" fontId="5" fillId="0" borderId="3" xfId="0" applyNumberFormat="1" applyFont="1" applyBorder="1"/>
    <xf numFmtId="0" fontId="0" fillId="0" borderId="0" xfId="0" applyBorder="1"/>
    <xf numFmtId="0" fontId="2" fillId="0" borderId="3" xfId="0" applyFont="1" applyBorder="1"/>
    <xf numFmtId="4" fontId="5" fillId="0" borderId="0" xfId="0" applyNumberFormat="1" applyFont="1" applyBorder="1"/>
    <xf numFmtId="0" fontId="7" fillId="0" borderId="3" xfId="0" applyFont="1" applyBorder="1"/>
    <xf numFmtId="0" fontId="12" fillId="0" borderId="3" xfId="0" applyFont="1" applyBorder="1"/>
    <xf numFmtId="0" fontId="10" fillId="0" borderId="3" xfId="0" applyFont="1" applyBorder="1"/>
    <xf numFmtId="43" fontId="10" fillId="0" borderId="3" xfId="1" applyFont="1" applyBorder="1"/>
    <xf numFmtId="0" fontId="3" fillId="0" borderId="0" xfId="0" applyFont="1" applyFill="1"/>
    <xf numFmtId="0" fontId="5" fillId="0" borderId="0" xfId="0" applyFont="1" applyFill="1"/>
    <xf numFmtId="43" fontId="3" fillId="0" borderId="0" xfId="1" applyFont="1" applyFill="1"/>
    <xf numFmtId="0" fontId="2" fillId="0" borderId="0" xfId="0" applyFont="1" applyFill="1"/>
    <xf numFmtId="43" fontId="2" fillId="0" borderId="2" xfId="0" applyNumberFormat="1" applyFont="1" applyFill="1" applyBorder="1"/>
    <xf numFmtId="0" fontId="13" fillId="0" borderId="3" xfId="0" applyFont="1" applyBorder="1"/>
    <xf numFmtId="0" fontId="9" fillId="0" borderId="3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/>
    </xf>
    <xf numFmtId="0" fontId="9" fillId="0" borderId="0" xfId="0" applyFont="1" applyAlignment="1">
      <alignment wrapText="1"/>
    </xf>
    <xf numFmtId="43" fontId="9" fillId="0" borderId="0" xfId="1" applyFont="1" applyAlignment="1"/>
    <xf numFmtId="43" fontId="9" fillId="0" borderId="0" xfId="1" applyFont="1"/>
    <xf numFmtId="43" fontId="13" fillId="0" borderId="5" xfId="1" applyFont="1" applyBorder="1"/>
    <xf numFmtId="4" fontId="9" fillId="0" borderId="0" xfId="0" applyNumberFormat="1" applyFont="1"/>
    <xf numFmtId="43" fontId="9" fillId="0" borderId="5" xfId="1" applyFont="1" applyBorder="1"/>
    <xf numFmtId="43" fontId="13" fillId="0" borderId="0" xfId="1" applyFont="1"/>
    <xf numFmtId="43" fontId="9" fillId="0" borderId="0" xfId="0" applyNumberFormat="1" applyFont="1"/>
    <xf numFmtId="0" fontId="13" fillId="0" borderId="3" xfId="0" applyFont="1" applyBorder="1" applyAlignment="1">
      <alignment wrapText="1"/>
    </xf>
    <xf numFmtId="43" fontId="13" fillId="0" borderId="1" xfId="1" applyFont="1" applyBorder="1"/>
    <xf numFmtId="43" fontId="13" fillId="0" borderId="4" xfId="1" applyFont="1" applyBorder="1"/>
    <xf numFmtId="0" fontId="13" fillId="0" borderId="0" xfId="0" applyFont="1" applyAlignment="1">
      <alignment wrapText="1"/>
    </xf>
    <xf numFmtId="43" fontId="13" fillId="0" borderId="0" xfId="1" applyFont="1" applyBorder="1"/>
    <xf numFmtId="43" fontId="3" fillId="0" borderId="0" xfId="1" applyFont="1" applyFill="1" applyAlignment="1"/>
    <xf numFmtId="43" fontId="3" fillId="0" borderId="0" xfId="1" applyFont="1" applyFill="1" applyAlignment="1">
      <alignment horizontal="right"/>
    </xf>
    <xf numFmtId="43" fontId="2" fillId="0" borderId="2" xfId="0" applyNumberFormat="1" applyFont="1" applyFill="1" applyBorder="1" applyAlignment="1">
      <alignment horizontal="right"/>
    </xf>
    <xf numFmtId="43" fontId="3" fillId="0" borderId="0" xfId="1" applyFont="1" applyFill="1" applyBorder="1"/>
    <xf numFmtId="43" fontId="11" fillId="0" borderId="0" xfId="1" applyFont="1" applyFill="1"/>
    <xf numFmtId="4" fontId="2" fillId="0" borderId="0" xfId="0" applyNumberFormat="1" applyFont="1" applyBorder="1"/>
    <xf numFmtId="43" fontId="3" fillId="0" borderId="2" xfId="0" applyNumberFormat="1" applyFont="1" applyBorder="1"/>
    <xf numFmtId="43" fontId="3" fillId="0" borderId="2" xfId="1" applyFont="1" applyBorder="1"/>
    <xf numFmtId="164" fontId="2" fillId="0" borderId="3" xfId="0" applyNumberFormat="1" applyFont="1" applyBorder="1"/>
    <xf numFmtId="0" fontId="13" fillId="0" borderId="0" xfId="0" applyFont="1"/>
    <xf numFmtId="43" fontId="13" fillId="0" borderId="0" xfId="0" applyNumberFormat="1" applyFont="1"/>
    <xf numFmtId="43" fontId="9" fillId="0" borderId="3" xfId="1" applyFont="1" applyBorder="1"/>
    <xf numFmtId="43" fontId="13" fillId="0" borderId="2" xfId="1" applyFont="1" applyBorder="1"/>
    <xf numFmtId="43" fontId="13" fillId="0" borderId="3" xfId="1" applyFont="1" applyBorder="1"/>
    <xf numFmtId="43" fontId="2" fillId="0" borderId="3" xfId="0" applyNumberFormat="1" applyFont="1" applyBorder="1"/>
    <xf numFmtId="43" fontId="3" fillId="0" borderId="0" xfId="0" applyNumberFormat="1" applyFont="1" applyBorder="1"/>
    <xf numFmtId="43" fontId="2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428626</xdr:colOff>
      <xdr:row>1</xdr:row>
      <xdr:rowOff>142875</xdr:rowOff>
    </xdr:from>
    <xdr:ext cx="3533774" cy="923926"/>
    <xdr:sp macro="" textlink="">
      <xdr:nvSpPr>
        <xdr:cNvPr id="2" name="CuadroTexto 1"/>
        <xdr:cNvSpPr txBox="1"/>
      </xdr:nvSpPr>
      <xdr:spPr>
        <a:xfrm>
          <a:off x="1257301" y="333375"/>
          <a:ext cx="3533774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100" b="1"/>
            <a:t>Ayuntamiento Municipal de </a:t>
          </a:r>
          <a:r>
            <a:rPr lang="es-D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 Francisco</a:t>
          </a:r>
          <a:r>
            <a:rPr lang="es-D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Macoris</a:t>
          </a:r>
          <a:r>
            <a:rPr lang="es-DO" sz="1100" b="1"/>
            <a:t> Notas  a los Estado Financieros</a:t>
          </a:r>
        </a:p>
        <a:p>
          <a:pPr algn="ctr"/>
          <a:r>
            <a:rPr lang="es-DO" sz="1100" b="1"/>
            <a:t>Al 31</a:t>
          </a:r>
          <a:r>
            <a:rPr lang="es-DO" sz="1100" b="1" baseline="0"/>
            <a:t> de Diciembre </a:t>
          </a:r>
          <a:r>
            <a:rPr lang="es-DO" sz="1100" b="1"/>
            <a:t>2023</a:t>
          </a:r>
          <a:r>
            <a:rPr lang="es-DO" sz="1100" b="1" baseline="0"/>
            <a:t> y 2022</a:t>
          </a:r>
          <a:r>
            <a:rPr lang="es-DO" sz="1100" b="1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1"/>
  <sheetViews>
    <sheetView tabSelected="1" topLeftCell="A34" workbookViewId="0">
      <selection activeCell="E45" sqref="E45"/>
    </sheetView>
  </sheetViews>
  <sheetFormatPr baseColWidth="10" defaultRowHeight="15" x14ac:dyDescent="0.25"/>
  <cols>
    <col min="1" max="1" width="0.28515625" customWidth="1"/>
    <col min="2" max="2" width="12.140625" customWidth="1"/>
    <col min="3" max="3" width="10.28515625" customWidth="1"/>
    <col min="4" max="4" width="14.5703125" customWidth="1"/>
    <col min="5" max="5" width="12.85546875" customWidth="1"/>
    <col min="6" max="6" width="14.28515625" customWidth="1"/>
    <col min="7" max="7" width="15.42578125" customWidth="1"/>
    <col min="8" max="8" width="14.42578125" customWidth="1"/>
    <col min="9" max="9" width="13.7109375" customWidth="1"/>
    <col min="10" max="10" width="14.28515625" customWidth="1"/>
    <col min="11" max="11" width="18" customWidth="1"/>
    <col min="12" max="12" width="16.42578125" customWidth="1"/>
    <col min="13" max="13" width="18.7109375" customWidth="1"/>
  </cols>
  <sheetData>
    <row r="2" spans="2:8" x14ac:dyDescent="0.25">
      <c r="B2" s="4"/>
      <c r="C2" s="5"/>
      <c r="D2" s="2"/>
      <c r="E2" s="2"/>
      <c r="F2" s="2"/>
      <c r="G2" s="5"/>
      <c r="H2" s="2"/>
    </row>
    <row r="3" spans="2:8" x14ac:dyDescent="0.25">
      <c r="B3" s="2"/>
      <c r="C3" s="5"/>
      <c r="D3" s="2"/>
      <c r="E3" s="2"/>
      <c r="F3" s="2"/>
      <c r="G3" s="5"/>
      <c r="H3" s="2"/>
    </row>
    <row r="4" spans="2:8" x14ac:dyDescent="0.25">
      <c r="B4" s="2"/>
      <c r="C4" s="5"/>
      <c r="D4" s="4"/>
      <c r="E4" s="2"/>
      <c r="F4" s="2"/>
      <c r="G4" s="5"/>
      <c r="H4" s="4"/>
    </row>
    <row r="5" spans="2:8" x14ac:dyDescent="0.25">
      <c r="B5" s="2"/>
      <c r="C5" s="2"/>
      <c r="D5" s="1"/>
      <c r="E5" s="2"/>
      <c r="F5" s="2"/>
      <c r="G5" s="2"/>
      <c r="H5" s="1"/>
    </row>
    <row r="6" spans="2:8" x14ac:dyDescent="0.25">
      <c r="B6" s="2"/>
      <c r="C6" s="2"/>
      <c r="D6" s="1"/>
      <c r="E6" s="2"/>
      <c r="F6" s="2"/>
      <c r="G6" s="2"/>
      <c r="H6" s="1"/>
    </row>
    <row r="7" spans="2:8" x14ac:dyDescent="0.25">
      <c r="B7" s="2"/>
      <c r="C7" s="2"/>
      <c r="D7" s="1"/>
      <c r="E7" s="2"/>
      <c r="F7" s="2"/>
      <c r="G7" s="2"/>
      <c r="H7" s="1"/>
    </row>
    <row r="8" spans="2:8" x14ac:dyDescent="0.25">
      <c r="B8" s="2"/>
      <c r="C8" s="2"/>
      <c r="D8" s="1"/>
      <c r="E8" s="2"/>
      <c r="F8" s="2"/>
      <c r="G8" s="2"/>
      <c r="H8" s="1"/>
    </row>
    <row r="9" spans="2:8" x14ac:dyDescent="0.25">
      <c r="B9" s="2"/>
      <c r="C9" s="2"/>
      <c r="D9" s="2"/>
      <c r="E9" s="2"/>
      <c r="F9" s="2"/>
      <c r="G9" s="2"/>
      <c r="H9" s="2"/>
    </row>
    <row r="10" spans="2:8" s="2" customFormat="1" ht="12.75" x14ac:dyDescent="0.2">
      <c r="B10" s="1" t="s">
        <v>1</v>
      </c>
    </row>
    <row r="11" spans="2:8" s="2" customFormat="1" ht="12.75" x14ac:dyDescent="0.2">
      <c r="B11" s="1" t="s">
        <v>0</v>
      </c>
      <c r="C11" s="1"/>
      <c r="D11" s="1"/>
      <c r="E11" s="1" t="s">
        <v>2</v>
      </c>
      <c r="G11" s="1">
        <v>2023</v>
      </c>
      <c r="H11" s="1">
        <v>2022</v>
      </c>
    </row>
    <row r="12" spans="2:8" s="2" customFormat="1" ht="12.75" x14ac:dyDescent="0.2">
      <c r="B12" s="2" t="s">
        <v>3</v>
      </c>
      <c r="G12" s="3">
        <v>71721.09</v>
      </c>
      <c r="H12" s="3">
        <v>5402621.5800000001</v>
      </c>
    </row>
    <row r="13" spans="2:8" s="2" customFormat="1" ht="12.75" x14ac:dyDescent="0.2">
      <c r="B13" s="2" t="s">
        <v>4</v>
      </c>
      <c r="E13" s="2" t="s">
        <v>5</v>
      </c>
      <c r="G13" s="3">
        <v>8946822.0099999998</v>
      </c>
      <c r="H13" s="3">
        <v>27697364.77</v>
      </c>
    </row>
    <row r="14" spans="2:8" s="2" customFormat="1" ht="12.75" x14ac:dyDescent="0.2">
      <c r="B14" s="2" t="s">
        <v>6</v>
      </c>
      <c r="G14" s="22">
        <v>46641621.82</v>
      </c>
      <c r="H14" s="3">
        <v>85697346.430000007</v>
      </c>
    </row>
    <row r="15" spans="2:8" s="2" customFormat="1" ht="12.75" x14ac:dyDescent="0.2">
      <c r="B15" s="2" t="s">
        <v>7</v>
      </c>
      <c r="G15" s="3">
        <v>281394.59999999998</v>
      </c>
      <c r="H15" s="3">
        <v>11914637.07</v>
      </c>
    </row>
    <row r="16" spans="2:8" s="2" customFormat="1" ht="12.75" x14ac:dyDescent="0.2">
      <c r="B16" s="2" t="s">
        <v>8</v>
      </c>
      <c r="G16" s="3">
        <v>1053475.1000000001</v>
      </c>
      <c r="H16" s="36">
        <v>2081813.57</v>
      </c>
    </row>
    <row r="17" spans="2:11" s="2" customFormat="1" ht="12.75" x14ac:dyDescent="0.2">
      <c r="B17" s="1" t="s">
        <v>9</v>
      </c>
      <c r="G17" s="77">
        <f>SUM(G12:G16)</f>
        <v>56995034.620000005</v>
      </c>
      <c r="H17" s="23">
        <f>SUM(H12:H16)</f>
        <v>132793783.41999999</v>
      </c>
    </row>
    <row r="18" spans="2:11" s="2" customFormat="1" x14ac:dyDescent="0.35">
      <c r="B18" s="1"/>
      <c r="G18" s="15"/>
      <c r="H18" s="8"/>
    </row>
    <row r="19" spans="2:11" s="2" customFormat="1" x14ac:dyDescent="0.35">
      <c r="B19" s="1"/>
      <c r="G19" s="15"/>
      <c r="H19" s="8"/>
      <c r="J19" s="33"/>
    </row>
    <row r="20" spans="2:11" s="2" customFormat="1" ht="12.75" x14ac:dyDescent="0.2">
      <c r="B20" s="1"/>
      <c r="G20" s="25"/>
      <c r="H20" s="8"/>
    </row>
    <row r="21" spans="2:11" s="2" customFormat="1" ht="12.75" x14ac:dyDescent="0.2">
      <c r="B21" s="1"/>
      <c r="G21" s="25"/>
      <c r="H21" s="8"/>
    </row>
    <row r="22" spans="2:11" s="2" customFormat="1" ht="12.75" x14ac:dyDescent="0.2">
      <c r="J22" s="33"/>
    </row>
    <row r="23" spans="2:11" s="2" customFormat="1" ht="12.75" x14ac:dyDescent="0.2">
      <c r="B23" s="1" t="s">
        <v>10</v>
      </c>
      <c r="J23" s="33"/>
    </row>
    <row r="24" spans="2:11" s="2" customFormat="1" ht="12.75" x14ac:dyDescent="0.2">
      <c r="B24" s="1" t="s">
        <v>11</v>
      </c>
      <c r="G24" s="1">
        <v>2023</v>
      </c>
      <c r="H24" s="1">
        <v>2022</v>
      </c>
    </row>
    <row r="25" spans="2:11" s="2" customFormat="1" ht="12.75" x14ac:dyDescent="0.2">
      <c r="B25" s="2" t="s">
        <v>12</v>
      </c>
      <c r="F25" s="2" t="s">
        <v>255</v>
      </c>
      <c r="G25" s="3">
        <v>3273129.94</v>
      </c>
      <c r="H25" s="3">
        <v>3817405</v>
      </c>
    </row>
    <row r="26" spans="2:11" s="2" customFormat="1" ht="12.75" x14ac:dyDescent="0.2">
      <c r="B26" s="2" t="s">
        <v>242</v>
      </c>
      <c r="F26" s="2" t="s">
        <v>199</v>
      </c>
      <c r="G26" s="36">
        <v>10205855</v>
      </c>
      <c r="H26" s="36">
        <v>9320879</v>
      </c>
    </row>
    <row r="27" spans="2:11" s="2" customFormat="1" ht="12.75" x14ac:dyDescent="0.2">
      <c r="G27" s="77">
        <f>SUM(G25:G26)</f>
        <v>13478984.939999999</v>
      </c>
      <c r="H27" s="23">
        <f>SUM(H25:H26)</f>
        <v>13138284</v>
      </c>
      <c r="K27" s="33"/>
    </row>
    <row r="28" spans="2:11" s="2" customFormat="1" ht="12.75" x14ac:dyDescent="0.2">
      <c r="G28" s="86"/>
      <c r="H28" s="87"/>
      <c r="K28" s="33"/>
    </row>
    <row r="29" spans="2:11" s="2" customFormat="1" ht="12.75" x14ac:dyDescent="0.2">
      <c r="G29" s="86"/>
      <c r="H29" s="87"/>
      <c r="K29" s="33"/>
    </row>
    <row r="30" spans="2:11" s="2" customFormat="1" ht="12.75" x14ac:dyDescent="0.2">
      <c r="C30" s="1" t="s">
        <v>200</v>
      </c>
      <c r="D30" s="1"/>
      <c r="E30" s="1"/>
      <c r="H30" s="11"/>
    </row>
    <row r="31" spans="2:11" s="2" customFormat="1" ht="12.75" x14ac:dyDescent="0.2">
      <c r="C31" s="1"/>
      <c r="D31" s="1"/>
      <c r="E31" s="1"/>
      <c r="H31" s="11"/>
    </row>
    <row r="32" spans="2:11" s="2" customFormat="1" ht="12.75" x14ac:dyDescent="0.2">
      <c r="C32" s="1"/>
      <c r="D32" s="1"/>
      <c r="E32" s="1"/>
      <c r="H32" s="11"/>
    </row>
    <row r="33" spans="1:8" s="2" customFormat="1" ht="12.75" x14ac:dyDescent="0.2">
      <c r="C33" s="2" t="s">
        <v>256</v>
      </c>
      <c r="H33" s="11"/>
    </row>
    <row r="34" spans="1:8" s="2" customFormat="1" ht="12.75" x14ac:dyDescent="0.2">
      <c r="B34" s="2" t="s">
        <v>257</v>
      </c>
      <c r="C34" s="2" t="s">
        <v>258</v>
      </c>
      <c r="H34" s="11"/>
    </row>
    <row r="35" spans="1:8" s="2" customFormat="1" ht="12.75" x14ac:dyDescent="0.2">
      <c r="C35" s="2" t="s">
        <v>259</v>
      </c>
      <c r="H35" s="11"/>
    </row>
    <row r="36" spans="1:8" s="2" customFormat="1" ht="12.75" x14ac:dyDescent="0.2">
      <c r="C36" s="2" t="s">
        <v>260</v>
      </c>
      <c r="H36" s="11"/>
    </row>
    <row r="37" spans="1:8" s="2" customFormat="1" ht="12.75" x14ac:dyDescent="0.2">
      <c r="C37" s="2" t="s">
        <v>261</v>
      </c>
      <c r="H37" s="11"/>
    </row>
    <row r="38" spans="1:8" s="2" customFormat="1" ht="12.75" x14ac:dyDescent="0.2">
      <c r="H38" s="11"/>
    </row>
    <row r="39" spans="1:8" s="2" customFormat="1" ht="12.75" x14ac:dyDescent="0.2">
      <c r="H39" s="11"/>
    </row>
    <row r="40" spans="1:8" s="2" customFormat="1" ht="12.75" x14ac:dyDescent="0.2">
      <c r="H40" s="8"/>
    </row>
    <row r="41" spans="1:8" s="2" customFormat="1" ht="12.75" x14ac:dyDescent="0.2">
      <c r="B41" s="1" t="s">
        <v>13</v>
      </c>
    </row>
    <row r="42" spans="1:8" s="2" customFormat="1" ht="12.75" x14ac:dyDescent="0.2">
      <c r="A42" s="2" t="s">
        <v>265</v>
      </c>
      <c r="B42" s="1" t="s">
        <v>14</v>
      </c>
      <c r="C42" s="1" t="s">
        <v>15</v>
      </c>
      <c r="D42" s="1" t="s">
        <v>151</v>
      </c>
      <c r="G42" s="1">
        <v>2023</v>
      </c>
      <c r="H42" s="1">
        <v>2022</v>
      </c>
    </row>
    <row r="43" spans="1:8" s="2" customFormat="1" ht="12.75" x14ac:dyDescent="0.2">
      <c r="B43" s="2" t="s">
        <v>16</v>
      </c>
      <c r="G43" s="3">
        <v>77889.16</v>
      </c>
      <c r="H43" s="3">
        <v>56783</v>
      </c>
    </row>
    <row r="44" spans="1:8" s="2" customFormat="1" ht="12.75" x14ac:dyDescent="0.2">
      <c r="B44" s="2" t="s">
        <v>17</v>
      </c>
      <c r="G44" s="2">
        <v>178350</v>
      </c>
      <c r="H44" s="3">
        <v>227370</v>
      </c>
    </row>
    <row r="45" spans="1:8" s="2" customFormat="1" ht="12.75" x14ac:dyDescent="0.2">
      <c r="B45" s="2" t="s">
        <v>18</v>
      </c>
      <c r="G45" s="3">
        <v>30070</v>
      </c>
      <c r="H45" s="3">
        <v>15050</v>
      </c>
    </row>
    <row r="46" spans="1:8" s="2" customFormat="1" ht="12.75" x14ac:dyDescent="0.2">
      <c r="B46" s="2" t="s">
        <v>19</v>
      </c>
      <c r="G46" s="3">
        <v>19840</v>
      </c>
      <c r="H46" s="3">
        <v>11390</v>
      </c>
    </row>
    <row r="47" spans="1:8" s="2" customFormat="1" ht="12.75" x14ac:dyDescent="0.2">
      <c r="B47" s="2" t="s">
        <v>20</v>
      </c>
      <c r="G47" s="3">
        <v>56592.4</v>
      </c>
      <c r="H47" s="3">
        <v>28463.67</v>
      </c>
    </row>
    <row r="48" spans="1:8" s="2" customFormat="1" ht="12.75" x14ac:dyDescent="0.2">
      <c r="B48" s="2" t="s">
        <v>21</v>
      </c>
      <c r="G48" s="3">
        <v>247288.7</v>
      </c>
      <c r="H48" s="3">
        <v>180140.4</v>
      </c>
    </row>
    <row r="49" spans="2:10" s="2" customFormat="1" ht="12.75" x14ac:dyDescent="0.2">
      <c r="B49" s="2" t="s">
        <v>22</v>
      </c>
      <c r="G49" s="3">
        <v>0</v>
      </c>
      <c r="H49" s="3">
        <v>34605</v>
      </c>
    </row>
    <row r="50" spans="2:10" s="2" customFormat="1" ht="12.75" x14ac:dyDescent="0.2">
      <c r="B50" s="2" t="s">
        <v>25</v>
      </c>
      <c r="G50" s="3">
        <v>250</v>
      </c>
      <c r="H50" s="3">
        <v>0</v>
      </c>
    </row>
    <row r="51" spans="2:10" s="2" customFormat="1" ht="12.75" x14ac:dyDescent="0.2">
      <c r="B51" s="2" t="s">
        <v>23</v>
      </c>
      <c r="G51" s="3">
        <v>52345</v>
      </c>
      <c r="H51" s="3">
        <v>27790</v>
      </c>
    </row>
    <row r="52" spans="2:10" s="2" customFormat="1" ht="12.75" x14ac:dyDescent="0.2">
      <c r="B52" s="2" t="s">
        <v>24</v>
      </c>
      <c r="G52" s="36">
        <v>17745</v>
      </c>
      <c r="H52" s="3">
        <v>124090</v>
      </c>
    </row>
    <row r="53" spans="2:10" s="2" customFormat="1" ht="12.75" x14ac:dyDescent="0.2">
      <c r="B53" s="2" t="s">
        <v>9</v>
      </c>
      <c r="G53" s="85">
        <f>SUM(G43:G52)</f>
        <v>680370.26</v>
      </c>
      <c r="H53" s="23">
        <f>SUM(H43:H52)</f>
        <v>705682.07</v>
      </c>
    </row>
    <row r="54" spans="2:10" s="2" customFormat="1" ht="12.75" x14ac:dyDescent="0.2"/>
    <row r="55" spans="2:10" s="2" customFormat="1" ht="12.75" x14ac:dyDescent="0.2"/>
    <row r="56" spans="2:10" s="2" customFormat="1" ht="12.75" x14ac:dyDescent="0.2">
      <c r="B56" s="53" t="s">
        <v>40</v>
      </c>
      <c r="C56" s="54"/>
      <c r="D56" s="54"/>
      <c r="E56" s="54"/>
      <c r="F56" s="54"/>
      <c r="G56" s="54"/>
      <c r="H56" s="54"/>
      <c r="I56" s="54"/>
      <c r="J56" s="54"/>
    </row>
    <row r="57" spans="2:10" s="2" customFormat="1" ht="24" x14ac:dyDescent="0.2">
      <c r="B57" s="29"/>
      <c r="C57" s="55" t="s">
        <v>26</v>
      </c>
      <c r="D57" s="55" t="s">
        <v>27</v>
      </c>
      <c r="E57" s="55" t="s">
        <v>28</v>
      </c>
      <c r="F57" s="55" t="s">
        <v>29</v>
      </c>
      <c r="G57" s="56" t="s">
        <v>254</v>
      </c>
      <c r="H57" s="56" t="s">
        <v>30</v>
      </c>
      <c r="I57" s="55" t="s">
        <v>31</v>
      </c>
      <c r="J57" s="57" t="s">
        <v>9</v>
      </c>
    </row>
    <row r="58" spans="2:10" s="2" customFormat="1" ht="36" x14ac:dyDescent="0.2">
      <c r="B58" s="58" t="s">
        <v>250</v>
      </c>
      <c r="C58" s="59"/>
      <c r="D58" s="60">
        <v>136889614.61000001</v>
      </c>
      <c r="E58" s="60">
        <v>48638358.880000003</v>
      </c>
      <c r="F58" s="60">
        <v>15556315.17</v>
      </c>
      <c r="G58" s="60">
        <v>4701566.04</v>
      </c>
      <c r="H58" s="60">
        <v>70326550.409999996</v>
      </c>
      <c r="I58" s="60">
        <v>44683093.659999996</v>
      </c>
      <c r="J58" s="61">
        <f>SUM(C58:I58)</f>
        <v>320795498.76999998</v>
      </c>
    </row>
    <row r="59" spans="2:10" s="2" customFormat="1" ht="12.75" x14ac:dyDescent="0.2">
      <c r="B59" s="29" t="s">
        <v>32</v>
      </c>
      <c r="C59" s="60"/>
      <c r="D59" s="60">
        <v>80322463.319999993</v>
      </c>
      <c r="E59" s="60">
        <v>39078167</v>
      </c>
      <c r="F59" s="60">
        <v>4075906.88</v>
      </c>
      <c r="G59" s="60">
        <v>1197246.31</v>
      </c>
      <c r="H59" s="62">
        <v>4042598</v>
      </c>
      <c r="I59" s="60">
        <v>21625724</v>
      </c>
      <c r="J59" s="63">
        <f>SUM(D59:I59)</f>
        <v>150342105.50999999</v>
      </c>
    </row>
    <row r="60" spans="2:10" s="2" customFormat="1" ht="12.75" x14ac:dyDescent="0.2">
      <c r="B60" s="29" t="s">
        <v>33</v>
      </c>
      <c r="C60" s="60"/>
      <c r="D60" s="60"/>
      <c r="E60" s="60"/>
      <c r="F60" s="60"/>
      <c r="G60" s="60"/>
      <c r="H60" s="60"/>
      <c r="I60" s="60"/>
      <c r="J60" s="63"/>
    </row>
    <row r="61" spans="2:10" s="2" customFormat="1" ht="12.75" x14ac:dyDescent="0.2">
      <c r="B61" s="29" t="s">
        <v>34</v>
      </c>
      <c r="C61" s="60"/>
      <c r="D61" s="60"/>
      <c r="E61" s="60"/>
      <c r="F61" s="60"/>
      <c r="G61" s="60"/>
      <c r="H61" s="60"/>
      <c r="I61" s="60"/>
      <c r="J61" s="63"/>
    </row>
    <row r="62" spans="2:10" s="2" customFormat="1" ht="12.75" x14ac:dyDescent="0.2">
      <c r="B62" s="29" t="s">
        <v>35</v>
      </c>
      <c r="C62" s="60"/>
      <c r="D62" s="60"/>
      <c r="E62" s="60"/>
      <c r="F62" s="60"/>
      <c r="G62" s="60"/>
      <c r="H62" s="60"/>
      <c r="I62" s="60"/>
      <c r="J62" s="63"/>
    </row>
    <row r="63" spans="2:10" s="2" customFormat="1" ht="12.75" x14ac:dyDescent="0.2">
      <c r="B63" s="29" t="s">
        <v>36</v>
      </c>
      <c r="C63" s="60"/>
      <c r="D63" s="60"/>
      <c r="E63" s="60"/>
      <c r="F63" s="60"/>
      <c r="G63" s="60"/>
      <c r="H63" s="60"/>
      <c r="I63" s="60"/>
      <c r="J63" s="63"/>
    </row>
    <row r="64" spans="2:10" s="2" customFormat="1" ht="12.75" x14ac:dyDescent="0.2">
      <c r="B64" s="29" t="s">
        <v>37</v>
      </c>
      <c r="C64" s="64"/>
      <c r="D64" s="64">
        <f>SUM(D58:D63)</f>
        <v>217212077.93000001</v>
      </c>
      <c r="E64" s="64">
        <f t="shared" ref="E64:I64" si="0">SUM(E58:E63)</f>
        <v>87716525.879999995</v>
      </c>
      <c r="F64" s="64">
        <f t="shared" si="0"/>
        <v>19632222.050000001</v>
      </c>
      <c r="G64" s="64">
        <f t="shared" si="0"/>
        <v>5898812.3499999996</v>
      </c>
      <c r="H64" s="64">
        <f t="shared" si="0"/>
        <v>74369148.409999996</v>
      </c>
      <c r="I64" s="64">
        <f t="shared" si="0"/>
        <v>66308817.659999996</v>
      </c>
      <c r="J64" s="61">
        <f>SUM(D64:I64)</f>
        <v>471137604.27999997</v>
      </c>
    </row>
    <row r="65" spans="1:12" s="2" customFormat="1" ht="12.75" x14ac:dyDescent="0.2">
      <c r="B65" s="29"/>
      <c r="C65" s="60"/>
      <c r="D65" s="60"/>
      <c r="E65" s="60"/>
      <c r="F65" s="60"/>
      <c r="G65" s="60"/>
      <c r="H65" s="60"/>
      <c r="I65" s="60"/>
      <c r="J65" s="63"/>
      <c r="L65" s="2" t="s">
        <v>152</v>
      </c>
    </row>
    <row r="66" spans="1:12" s="2" customFormat="1" ht="36" x14ac:dyDescent="0.2">
      <c r="B66" s="58" t="s">
        <v>38</v>
      </c>
      <c r="C66" s="60"/>
      <c r="D66" s="60">
        <v>-2658349.2599999998</v>
      </c>
      <c r="E66" s="60">
        <v>-991468.33</v>
      </c>
      <c r="F66" s="60">
        <v>-2131566.89</v>
      </c>
      <c r="G66" s="60">
        <v>-2506085.56</v>
      </c>
      <c r="H66" s="60">
        <v>-21893032.280000001</v>
      </c>
      <c r="I66" s="60">
        <v>0</v>
      </c>
      <c r="J66" s="63">
        <f>SUM(D66:I66)</f>
        <v>-30180502.32</v>
      </c>
    </row>
    <row r="67" spans="1:12" s="2" customFormat="1" ht="12.75" x14ac:dyDescent="0.2">
      <c r="B67" s="29" t="s">
        <v>39</v>
      </c>
      <c r="C67" s="60"/>
      <c r="D67" s="3">
        <v>-4344241.5599999996</v>
      </c>
      <c r="E67" s="60">
        <v>-1754330.52</v>
      </c>
      <c r="F67" s="60">
        <v>-1963222.21</v>
      </c>
      <c r="G67" s="60">
        <v>-589881.24</v>
      </c>
      <c r="H67" s="60">
        <v>-7436914.8499999996</v>
      </c>
      <c r="I67" s="60">
        <v>0</v>
      </c>
      <c r="J67" s="63">
        <f>SUM(D67:I67)</f>
        <v>-16088590.379999999</v>
      </c>
    </row>
    <row r="68" spans="1:12" s="2" customFormat="1" ht="12.75" x14ac:dyDescent="0.2">
      <c r="B68" s="29" t="s">
        <v>34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3">
        <v>0</v>
      </c>
    </row>
    <row r="69" spans="1:12" s="2" customFormat="1" ht="12.75" x14ac:dyDescent="0.2">
      <c r="B69" s="29" t="s">
        <v>37</v>
      </c>
      <c r="C69" s="64">
        <f t="shared" ref="C69" si="1">SUM(C66+C67+C68)</f>
        <v>0</v>
      </c>
      <c r="D69" s="65">
        <f>SUM(D66:D68)</f>
        <v>-7002590.8199999994</v>
      </c>
      <c r="E69" s="27">
        <f>SUM(E66:E68)</f>
        <v>-2745798.85</v>
      </c>
      <c r="F69" s="60">
        <f>SUM(F66:F68)</f>
        <v>-4094789.1</v>
      </c>
      <c r="G69" s="27">
        <f>SUM(G66:G68)</f>
        <v>-3095966.8</v>
      </c>
      <c r="H69" s="60">
        <f>H66+H67</f>
        <v>-29329947.130000003</v>
      </c>
      <c r="I69" s="60">
        <v>0</v>
      </c>
      <c r="J69" s="63">
        <f>SUM(D69:I69)</f>
        <v>-46269092.700000003</v>
      </c>
    </row>
    <row r="70" spans="1:12" s="2" customFormat="1" ht="36.75" thickBot="1" x14ac:dyDescent="0.25">
      <c r="B70" s="66" t="s">
        <v>251</v>
      </c>
      <c r="C70" s="67">
        <v>0</v>
      </c>
      <c r="D70" s="67">
        <f>+D64+D69</f>
        <v>210209487.11000001</v>
      </c>
      <c r="E70" s="67">
        <f>+E64+E69</f>
        <v>84970727.030000001</v>
      </c>
      <c r="F70" s="67">
        <f>+F64+F69</f>
        <v>15537432.950000001</v>
      </c>
      <c r="G70" s="67">
        <f>+G64+G69</f>
        <v>2802845.55</v>
      </c>
      <c r="H70" s="67">
        <f>+H64+H69</f>
        <v>45039201.279999994</v>
      </c>
      <c r="I70" s="67">
        <f>SUM(I64-I69)</f>
        <v>66308817.659999996</v>
      </c>
      <c r="J70" s="68">
        <f>SUM(D70:I70)</f>
        <v>424868511.57999992</v>
      </c>
    </row>
    <row r="71" spans="1:12" s="2" customFormat="1" ht="13.5" thickTop="1" x14ac:dyDescent="0.2">
      <c r="B71" s="69"/>
      <c r="C71" s="70"/>
      <c r="D71" s="70"/>
      <c r="E71" s="70"/>
      <c r="F71" s="70"/>
      <c r="G71" s="70"/>
      <c r="H71" s="70"/>
      <c r="I71" s="70"/>
      <c r="J71" s="70"/>
    </row>
    <row r="72" spans="1:12" s="2" customFormat="1" ht="12.75" x14ac:dyDescent="0.2"/>
    <row r="73" spans="1:12" s="2" customFormat="1" ht="12.75" x14ac:dyDescent="0.2"/>
    <row r="74" spans="1:12" s="2" customFormat="1" ht="12.75" x14ac:dyDescent="0.2">
      <c r="C74" s="80" t="s">
        <v>173</v>
      </c>
      <c r="D74" s="29"/>
      <c r="E74" s="29"/>
      <c r="F74" s="80">
        <v>2023</v>
      </c>
      <c r="G74" s="80">
        <v>2022</v>
      </c>
      <c r="I74" s="1">
        <v>2023</v>
      </c>
      <c r="J74" s="1">
        <v>2022</v>
      </c>
    </row>
    <row r="75" spans="1:12" s="2" customFormat="1" ht="12.75" x14ac:dyDescent="0.2">
      <c r="C75" s="29" t="s">
        <v>174</v>
      </c>
      <c r="D75" s="29"/>
      <c r="E75" s="29"/>
      <c r="F75" s="60">
        <v>39010845</v>
      </c>
      <c r="G75" s="60">
        <v>8131668</v>
      </c>
      <c r="H75" s="29" t="s">
        <v>196</v>
      </c>
      <c r="I75" s="60">
        <v>119400630.31999999</v>
      </c>
      <c r="J75" s="60">
        <v>71086298.5</v>
      </c>
      <c r="L75" s="3">
        <v>141026354.31999999</v>
      </c>
    </row>
    <row r="76" spans="1:12" s="2" customFormat="1" ht="12.75" x14ac:dyDescent="0.2">
      <c r="C76" s="29" t="s">
        <v>175</v>
      </c>
      <c r="D76" s="29"/>
      <c r="E76" s="29"/>
      <c r="F76" s="60">
        <v>16272902</v>
      </c>
      <c r="G76" s="60">
        <v>25609444</v>
      </c>
      <c r="H76" s="29" t="s">
        <v>197</v>
      </c>
      <c r="I76" s="82">
        <v>21625724</v>
      </c>
      <c r="J76" s="82">
        <v>42895372.950000003</v>
      </c>
      <c r="L76" s="3">
        <v>-21625724</v>
      </c>
    </row>
    <row r="77" spans="1:12" s="2" customFormat="1" ht="12.75" x14ac:dyDescent="0.2">
      <c r="C77" s="29" t="s">
        <v>176</v>
      </c>
      <c r="D77" s="29"/>
      <c r="E77" s="29"/>
      <c r="F77" s="60">
        <v>6007495.7999999998</v>
      </c>
      <c r="G77" s="60">
        <v>12736720.4</v>
      </c>
      <c r="I77" s="65">
        <f>SUM(I75:I76)</f>
        <v>141026354.31999999</v>
      </c>
      <c r="J77" s="60">
        <f>SUM(J75:J76)</f>
        <v>113981671.45</v>
      </c>
      <c r="L77" s="27">
        <f>SUM(L75:L76)</f>
        <v>119400630.31999999</v>
      </c>
    </row>
    <row r="78" spans="1:12" s="2" customFormat="1" ht="12.75" x14ac:dyDescent="0.2">
      <c r="C78" s="29" t="s">
        <v>177</v>
      </c>
      <c r="D78" s="29"/>
      <c r="E78" s="29"/>
      <c r="F78" s="60">
        <v>12709061</v>
      </c>
      <c r="G78" s="60">
        <v>9072773.3200000003</v>
      </c>
      <c r="H78" s="29"/>
      <c r="I78" s="29"/>
      <c r="J78" s="81"/>
    </row>
    <row r="79" spans="1:12" s="2" customFormat="1" ht="12.75" x14ac:dyDescent="0.2">
      <c r="A79" s="2" t="s">
        <v>152</v>
      </c>
      <c r="C79" s="29" t="s">
        <v>178</v>
      </c>
      <c r="D79" s="29"/>
      <c r="E79" s="29"/>
      <c r="F79" s="60">
        <v>10096204</v>
      </c>
      <c r="G79" s="60">
        <v>3029920</v>
      </c>
      <c r="H79" s="29"/>
      <c r="I79" s="29"/>
      <c r="J79" s="29"/>
    </row>
    <row r="80" spans="1:12" s="2" customFormat="1" ht="12.75" x14ac:dyDescent="0.2">
      <c r="C80" s="29" t="s">
        <v>179</v>
      </c>
      <c r="D80" s="29"/>
      <c r="E80" s="29"/>
      <c r="F80" s="82">
        <v>56929846.520000003</v>
      </c>
      <c r="G80" s="82">
        <v>54524143.920000002</v>
      </c>
      <c r="H80" s="29"/>
      <c r="I80" s="80" t="s">
        <v>227</v>
      </c>
      <c r="J80" s="80"/>
    </row>
    <row r="81" spans="3:12" s="2" customFormat="1" ht="12.75" x14ac:dyDescent="0.2">
      <c r="C81" s="29"/>
      <c r="D81" s="29"/>
      <c r="E81" s="29"/>
      <c r="F81" s="83">
        <f>SUM(F75:F80)</f>
        <v>141026354.31999999</v>
      </c>
      <c r="G81" s="84">
        <f>SUM(G75:G80)</f>
        <v>113104669.64</v>
      </c>
      <c r="H81" s="29"/>
      <c r="I81" s="29"/>
      <c r="J81" s="29"/>
    </row>
    <row r="82" spans="3:12" s="2" customFormat="1" ht="12.75" x14ac:dyDescent="0.2">
      <c r="G82" s="3"/>
    </row>
    <row r="83" spans="3:12" s="2" customFormat="1" ht="12.75" x14ac:dyDescent="0.2">
      <c r="C83" s="1"/>
      <c r="D83" s="1"/>
      <c r="G83" s="24"/>
    </row>
    <row r="84" spans="3:12" s="2" customFormat="1" ht="12.75" x14ac:dyDescent="0.2">
      <c r="G84" s="3"/>
      <c r="K84" s="22"/>
    </row>
    <row r="85" spans="3:12" s="2" customFormat="1" ht="12.75" x14ac:dyDescent="0.2">
      <c r="C85" s="2" t="s">
        <v>181</v>
      </c>
      <c r="F85" s="2" t="s">
        <v>182</v>
      </c>
      <c r="G85" s="3">
        <v>428500.27</v>
      </c>
      <c r="H85" s="22">
        <v>636114.77</v>
      </c>
      <c r="K85" s="22"/>
    </row>
    <row r="86" spans="3:12" s="2" customFormat="1" ht="12.75" x14ac:dyDescent="0.2">
      <c r="C86" s="2" t="s">
        <v>183</v>
      </c>
      <c r="G86" s="3">
        <v>1873282.75</v>
      </c>
      <c r="H86" s="22">
        <v>1166245.44</v>
      </c>
      <c r="K86" s="22"/>
    </row>
    <row r="87" spans="3:12" s="2" customFormat="1" ht="12.75" x14ac:dyDescent="0.2">
      <c r="C87" s="2" t="s">
        <v>189</v>
      </c>
      <c r="E87" s="2" t="s">
        <v>190</v>
      </c>
      <c r="G87" s="3">
        <v>0</v>
      </c>
      <c r="H87" s="22">
        <v>2250000</v>
      </c>
      <c r="K87" s="3"/>
    </row>
    <row r="88" spans="3:12" x14ac:dyDescent="0.25">
      <c r="C88" s="2" t="s">
        <v>185</v>
      </c>
      <c r="G88" s="18">
        <v>88300</v>
      </c>
      <c r="H88" s="3">
        <v>179630.07</v>
      </c>
      <c r="K88" s="3"/>
    </row>
    <row r="89" spans="3:12" s="2" customFormat="1" ht="12.75" x14ac:dyDescent="0.2">
      <c r="C89" s="2" t="s">
        <v>186</v>
      </c>
      <c r="G89" s="3"/>
      <c r="H89" s="3">
        <v>203166.34</v>
      </c>
      <c r="K89" s="3"/>
    </row>
    <row r="90" spans="3:12" s="2" customFormat="1" ht="12.75" x14ac:dyDescent="0.2">
      <c r="C90" s="2" t="s">
        <v>188</v>
      </c>
      <c r="G90" s="3">
        <v>1931838.38</v>
      </c>
      <c r="H90" s="3">
        <v>6998760.2400000002</v>
      </c>
      <c r="K90" s="22"/>
    </row>
    <row r="91" spans="3:12" s="2" customFormat="1" ht="12.75" x14ac:dyDescent="0.2">
      <c r="C91" s="2" t="s">
        <v>184</v>
      </c>
      <c r="G91" s="3">
        <v>3472598</v>
      </c>
      <c r="H91" s="22">
        <v>13111885</v>
      </c>
      <c r="K91" s="22"/>
    </row>
    <row r="92" spans="3:12" s="2" customFormat="1" x14ac:dyDescent="0.35">
      <c r="C92" s="2" t="s">
        <v>195</v>
      </c>
      <c r="G92" s="3">
        <v>570000</v>
      </c>
      <c r="H92" s="22">
        <v>780000</v>
      </c>
      <c r="K92" s="12"/>
    </row>
    <row r="93" spans="3:12" s="2" customFormat="1" x14ac:dyDescent="0.35">
      <c r="C93" s="2" t="s">
        <v>252</v>
      </c>
      <c r="G93" s="3">
        <v>354446.04</v>
      </c>
      <c r="H93" s="22">
        <v>0</v>
      </c>
      <c r="K93" s="12"/>
    </row>
    <row r="94" spans="3:12" s="2" customFormat="1" ht="12.75" x14ac:dyDescent="0.2">
      <c r="C94" s="2" t="s">
        <v>187</v>
      </c>
      <c r="G94" s="22">
        <v>146600</v>
      </c>
      <c r="H94" s="22">
        <v>211925</v>
      </c>
      <c r="K94" s="27"/>
    </row>
    <row r="95" spans="3:12" s="2" customFormat="1" ht="12.75" x14ac:dyDescent="0.2">
      <c r="C95" s="2" t="s">
        <v>195</v>
      </c>
      <c r="G95" s="36">
        <v>124185.75</v>
      </c>
      <c r="H95" s="36">
        <v>0</v>
      </c>
      <c r="K95" s="27"/>
    </row>
    <row r="96" spans="3:12" s="2" customFormat="1" ht="12.75" x14ac:dyDescent="0.2">
      <c r="G96" s="36">
        <f>SUM(G85:G95)</f>
        <v>8989751.1899999995</v>
      </c>
      <c r="H96" s="23">
        <f>SUM(H85:H95)</f>
        <v>25537726.859999999</v>
      </c>
      <c r="L96" s="25"/>
    </row>
    <row r="97" spans="2:8" s="2" customFormat="1" ht="12.75" x14ac:dyDescent="0.2">
      <c r="B97" s="1"/>
      <c r="C97" s="2" t="s">
        <v>180</v>
      </c>
      <c r="G97" s="78">
        <v>326000</v>
      </c>
      <c r="H97" s="79">
        <v>50000</v>
      </c>
    </row>
    <row r="98" spans="2:8" s="2" customFormat="1" ht="12.75" x14ac:dyDescent="0.2">
      <c r="B98" s="1"/>
      <c r="D98" s="2" t="s">
        <v>253</v>
      </c>
      <c r="G98" s="21">
        <f>SUM(G96:G97)</f>
        <v>9315751.1899999995</v>
      </c>
      <c r="H98" s="38">
        <v>25587726.859999999</v>
      </c>
    </row>
    <row r="99" spans="2:8" s="2" customFormat="1" ht="12.75" x14ac:dyDescent="0.2">
      <c r="B99" s="1"/>
      <c r="G99" s="43"/>
      <c r="H99" s="8"/>
    </row>
    <row r="100" spans="2:8" s="2" customFormat="1" ht="12.75" x14ac:dyDescent="0.2">
      <c r="B100" s="1"/>
      <c r="G100" s="43"/>
      <c r="H100" s="8"/>
    </row>
    <row r="101" spans="2:8" s="2" customFormat="1" ht="12.75" x14ac:dyDescent="0.2">
      <c r="G101" s="27"/>
    </row>
    <row r="102" spans="2:8" s="2" customFormat="1" ht="12.75" x14ac:dyDescent="0.2">
      <c r="B102" s="1" t="s">
        <v>201</v>
      </c>
    </row>
    <row r="103" spans="2:8" s="2" customFormat="1" ht="12.75" x14ac:dyDescent="0.2">
      <c r="B103" s="1" t="s">
        <v>41</v>
      </c>
      <c r="D103" s="1" t="s">
        <v>226</v>
      </c>
      <c r="G103" s="1">
        <v>2023</v>
      </c>
      <c r="H103" s="1">
        <v>2022</v>
      </c>
    </row>
    <row r="104" spans="2:8" s="2" customFormat="1" ht="12.75" x14ac:dyDescent="0.2">
      <c r="B104" s="2" t="s">
        <v>42</v>
      </c>
      <c r="G104" s="3">
        <v>2053951.78</v>
      </c>
      <c r="H104" s="6">
        <v>4500000</v>
      </c>
    </row>
    <row r="105" spans="2:8" s="2" customFormat="1" ht="12.75" x14ac:dyDescent="0.2">
      <c r="B105" s="2" t="s">
        <v>43</v>
      </c>
      <c r="E105" s="2" t="s">
        <v>211</v>
      </c>
      <c r="G105" s="3">
        <v>4079544.82</v>
      </c>
      <c r="H105" s="6">
        <v>8556863.8000000007</v>
      </c>
    </row>
    <row r="106" spans="2:8" s="2" customFormat="1" ht="12.75" x14ac:dyDescent="0.2">
      <c r="B106" s="2" t="s">
        <v>44</v>
      </c>
      <c r="G106" s="3">
        <v>0</v>
      </c>
      <c r="H106" s="6"/>
    </row>
    <row r="107" spans="2:8" s="2" customFormat="1" ht="12.75" x14ac:dyDescent="0.2">
      <c r="B107" s="2" t="s">
        <v>45</v>
      </c>
      <c r="F107" s="2" t="s">
        <v>149</v>
      </c>
      <c r="G107" s="36">
        <v>600219.81999999995</v>
      </c>
      <c r="H107" s="6">
        <v>2500000</v>
      </c>
    </row>
    <row r="108" spans="2:8" s="2" customFormat="1" ht="12.75" hidden="1" x14ac:dyDescent="0.2">
      <c r="H108" s="37"/>
    </row>
    <row r="109" spans="2:8" s="2" customFormat="1" ht="12.75" x14ac:dyDescent="0.2">
      <c r="B109" s="1" t="s">
        <v>9</v>
      </c>
      <c r="G109" s="85">
        <f>SUM(G104:G108)</f>
        <v>6733716.4199999999</v>
      </c>
      <c r="H109" s="17">
        <f>SUM(H104:H108)</f>
        <v>15556863.800000001</v>
      </c>
    </row>
    <row r="110" spans="2:8" s="2" customFormat="1" ht="12.75" x14ac:dyDescent="0.2">
      <c r="B110" s="1"/>
      <c r="G110" s="87"/>
      <c r="H110" s="76"/>
    </row>
    <row r="111" spans="2:8" s="2" customFormat="1" ht="12.75" x14ac:dyDescent="0.2">
      <c r="B111" s="1"/>
      <c r="G111" s="87"/>
      <c r="H111" s="76"/>
    </row>
    <row r="112" spans="2:8" s="2" customFormat="1" ht="12.75" x14ac:dyDescent="0.2">
      <c r="B112" s="1"/>
      <c r="G112" s="87"/>
      <c r="H112" s="76"/>
    </row>
    <row r="113" spans="2:8" s="2" customFormat="1" ht="12.75" x14ac:dyDescent="0.2">
      <c r="B113" s="1"/>
      <c r="G113" s="87"/>
      <c r="H113" s="76"/>
    </row>
    <row r="114" spans="2:8" s="2" customFormat="1" ht="12.75" x14ac:dyDescent="0.2">
      <c r="B114" s="1"/>
      <c r="G114" s="87"/>
      <c r="H114" s="76"/>
    </row>
    <row r="115" spans="2:8" s="2" customFormat="1" ht="12.75" x14ac:dyDescent="0.2">
      <c r="B115" s="1"/>
      <c r="G115" s="87"/>
      <c r="H115" s="76"/>
    </row>
    <row r="116" spans="2:8" s="2" customFormat="1" ht="12.75" x14ac:dyDescent="0.2"/>
    <row r="117" spans="2:8" s="2" customFormat="1" ht="12.75" x14ac:dyDescent="0.2">
      <c r="B117" s="1" t="s">
        <v>202</v>
      </c>
    </row>
    <row r="118" spans="2:8" s="2" customFormat="1" ht="12.75" x14ac:dyDescent="0.2">
      <c r="B118" s="10" t="s">
        <v>123</v>
      </c>
      <c r="C118" s="10"/>
      <c r="D118" s="10"/>
      <c r="E118" s="4"/>
      <c r="G118" s="1">
        <v>2023</v>
      </c>
      <c r="H118" s="10">
        <v>2022</v>
      </c>
    </row>
    <row r="119" spans="2:8" s="2" customFormat="1" ht="12.75" x14ac:dyDescent="0.2">
      <c r="B119" s="2" t="s">
        <v>124</v>
      </c>
      <c r="D119" s="2" t="s">
        <v>125</v>
      </c>
      <c r="F119" s="2" t="s">
        <v>149</v>
      </c>
      <c r="G119" s="3">
        <v>382443.43</v>
      </c>
      <c r="H119" s="6">
        <v>8789456</v>
      </c>
    </row>
    <row r="120" spans="2:8" s="2" customFormat="1" ht="12.75" x14ac:dyDescent="0.2">
      <c r="B120" s="2" t="s">
        <v>126</v>
      </c>
      <c r="G120" s="3">
        <v>0</v>
      </c>
      <c r="H120" s="3">
        <v>0</v>
      </c>
    </row>
    <row r="121" spans="2:8" s="2" customFormat="1" ht="12.75" x14ac:dyDescent="0.2">
      <c r="B121" s="2" t="s">
        <v>47</v>
      </c>
      <c r="G121" s="3">
        <v>0</v>
      </c>
      <c r="H121" s="3">
        <v>0</v>
      </c>
    </row>
    <row r="122" spans="2:8" s="2" customFormat="1" ht="12.75" x14ac:dyDescent="0.2">
      <c r="B122" s="2" t="s">
        <v>127</v>
      </c>
      <c r="G122" s="3">
        <v>0</v>
      </c>
      <c r="H122" s="3">
        <v>0</v>
      </c>
    </row>
    <row r="123" spans="2:8" s="2" customFormat="1" ht="12.75" x14ac:dyDescent="0.2">
      <c r="B123" s="2" t="s">
        <v>128</v>
      </c>
      <c r="E123" s="2" t="s">
        <v>148</v>
      </c>
      <c r="G123" s="36">
        <v>3980960</v>
      </c>
      <c r="H123" s="36">
        <v>2261773.85</v>
      </c>
    </row>
    <row r="124" spans="2:8" s="2" customFormat="1" ht="12.75" x14ac:dyDescent="0.2">
      <c r="G124" s="23">
        <f>SUM(G119:G123)</f>
        <v>4363403.43</v>
      </c>
      <c r="H124" s="17">
        <f>SUM(H119:H123)</f>
        <v>11051229.85</v>
      </c>
    </row>
    <row r="125" spans="2:8" s="2" customFormat="1" ht="12.75" x14ac:dyDescent="0.2">
      <c r="G125" s="87"/>
      <c r="H125" s="76"/>
    </row>
    <row r="126" spans="2:8" s="2" customFormat="1" ht="12.75" x14ac:dyDescent="0.2">
      <c r="G126" s="87"/>
      <c r="H126" s="76"/>
    </row>
    <row r="127" spans="2:8" s="2" customFormat="1" ht="12.75" x14ac:dyDescent="0.2"/>
    <row r="128" spans="2:8" s="2" customFormat="1" ht="12.75" x14ac:dyDescent="0.2">
      <c r="B128" s="1" t="s">
        <v>203</v>
      </c>
    </row>
    <row r="129" spans="2:8" s="2" customFormat="1" ht="12.75" x14ac:dyDescent="0.2">
      <c r="B129" s="10" t="s">
        <v>225</v>
      </c>
      <c r="C129" s="4"/>
      <c r="D129" s="4"/>
      <c r="E129" s="4"/>
      <c r="F129" s="4"/>
      <c r="G129" s="1">
        <v>2023</v>
      </c>
      <c r="H129" s="1">
        <v>2022</v>
      </c>
    </row>
    <row r="130" spans="2:8" s="2" customFormat="1" ht="12.75" x14ac:dyDescent="0.2">
      <c r="B130" s="2" t="s">
        <v>130</v>
      </c>
      <c r="F130" s="2" t="s">
        <v>149</v>
      </c>
      <c r="G130" s="3">
        <v>13652127.74</v>
      </c>
      <c r="H130" s="6">
        <v>9786014.5700000003</v>
      </c>
    </row>
    <row r="131" spans="2:8" s="2" customFormat="1" ht="12.75" x14ac:dyDescent="0.2">
      <c r="B131" s="2" t="s">
        <v>131</v>
      </c>
      <c r="G131" s="3">
        <v>7020000</v>
      </c>
      <c r="H131" s="3">
        <v>0</v>
      </c>
    </row>
    <row r="132" spans="2:8" s="2" customFormat="1" ht="12.75" x14ac:dyDescent="0.2">
      <c r="B132" s="2" t="s">
        <v>214</v>
      </c>
      <c r="G132" s="3">
        <v>62349773.549999997</v>
      </c>
      <c r="H132" s="6">
        <v>30062192.170000002</v>
      </c>
    </row>
    <row r="133" spans="2:8" s="2" customFormat="1" ht="12.75" x14ac:dyDescent="0.2">
      <c r="B133" s="2" t="s">
        <v>212</v>
      </c>
      <c r="F133" s="2" t="s">
        <v>213</v>
      </c>
      <c r="G133" s="3">
        <v>8215807.1200000001</v>
      </c>
      <c r="H133" s="16">
        <v>16294317.92</v>
      </c>
    </row>
    <row r="134" spans="2:8" s="2" customFormat="1" ht="12.75" x14ac:dyDescent="0.2">
      <c r="B134" s="2" t="s">
        <v>215</v>
      </c>
      <c r="C134" s="2" t="s">
        <v>216</v>
      </c>
      <c r="G134" s="36">
        <v>15112511</v>
      </c>
      <c r="H134" s="34">
        <v>34227455.200000003</v>
      </c>
    </row>
    <row r="135" spans="2:8" s="2" customFormat="1" ht="12.75" x14ac:dyDescent="0.2">
      <c r="B135" s="1" t="s">
        <v>9</v>
      </c>
      <c r="G135" s="21">
        <f>SUM(G130:G134)</f>
        <v>106350219.41</v>
      </c>
      <c r="H135" s="38">
        <f>SUM(H130:H134)</f>
        <v>90369979.860000014</v>
      </c>
    </row>
    <row r="136" spans="2:8" s="2" customFormat="1" ht="12.75" x14ac:dyDescent="0.2">
      <c r="G136" s="6"/>
      <c r="H136" s="6"/>
    </row>
    <row r="137" spans="2:8" s="2" customFormat="1" ht="12.75" x14ac:dyDescent="0.2">
      <c r="G137" s="6"/>
      <c r="H137" s="6"/>
    </row>
    <row r="138" spans="2:8" s="2" customFormat="1" ht="12.75" x14ac:dyDescent="0.2">
      <c r="B138" s="1" t="s">
        <v>129</v>
      </c>
      <c r="C138" s="4"/>
      <c r="D138" s="4"/>
      <c r="E138" s="4"/>
      <c r="F138" s="4"/>
      <c r="G138" s="1">
        <v>2023</v>
      </c>
      <c r="H138" s="1">
        <v>2022</v>
      </c>
    </row>
    <row r="139" spans="2:8" s="2" customFormat="1" ht="12.75" x14ac:dyDescent="0.2">
      <c r="B139" s="1" t="s">
        <v>237</v>
      </c>
    </row>
    <row r="140" spans="2:8" s="2" customFormat="1" ht="12.75" x14ac:dyDescent="0.2">
      <c r="B140" s="2" t="s">
        <v>48</v>
      </c>
      <c r="G140" s="6">
        <v>-48833336.420000002</v>
      </c>
      <c r="H140" s="6">
        <v>-48833336.420000002</v>
      </c>
    </row>
    <row r="141" spans="2:8" s="2" customFormat="1" ht="12.75" x14ac:dyDescent="0.2">
      <c r="B141" s="2" t="s">
        <v>238</v>
      </c>
      <c r="C141" s="2" t="s">
        <v>239</v>
      </c>
      <c r="G141" s="3">
        <v>58300879.770000003</v>
      </c>
      <c r="H141" s="3">
        <v>99210194.849999994</v>
      </c>
    </row>
    <row r="142" spans="2:8" s="2" customFormat="1" ht="12.75" x14ac:dyDescent="0.2">
      <c r="B142" s="2" t="s">
        <v>240</v>
      </c>
      <c r="G142" s="34">
        <v>369108018.85000002</v>
      </c>
      <c r="H142" s="34">
        <v>269897824</v>
      </c>
    </row>
    <row r="143" spans="2:8" s="2" customFormat="1" ht="12.75" x14ac:dyDescent="0.2">
      <c r="B143" s="1" t="s">
        <v>241</v>
      </c>
      <c r="G143" s="17">
        <f>SUM(G140:G142)</f>
        <v>378575562.20000005</v>
      </c>
      <c r="H143" s="38">
        <f>SUM(H140:H142)</f>
        <v>320274682.43000001</v>
      </c>
    </row>
    <row r="144" spans="2:8" s="2" customFormat="1" ht="12.75" x14ac:dyDescent="0.2">
      <c r="B144" s="1"/>
      <c r="G144" s="8"/>
      <c r="H144" s="8"/>
    </row>
    <row r="145" spans="2:8" s="2" customFormat="1" ht="12.75" x14ac:dyDescent="0.2">
      <c r="B145" s="1"/>
      <c r="G145" s="8"/>
      <c r="H145" s="8"/>
    </row>
    <row r="146" spans="2:8" s="2" customFormat="1" ht="12.75" x14ac:dyDescent="0.2"/>
    <row r="147" spans="2:8" s="2" customFormat="1" ht="12.75" x14ac:dyDescent="0.2">
      <c r="B147" s="1" t="s">
        <v>46</v>
      </c>
    </row>
    <row r="148" spans="2:8" s="2" customFormat="1" ht="12.75" x14ac:dyDescent="0.2">
      <c r="B148" s="10" t="s">
        <v>51</v>
      </c>
      <c r="C148" s="10"/>
      <c r="D148" s="1"/>
      <c r="G148" s="1">
        <v>2023</v>
      </c>
      <c r="H148" s="1">
        <v>2022</v>
      </c>
    </row>
    <row r="149" spans="2:8" s="2" customFormat="1" ht="12.75" x14ac:dyDescent="0.2">
      <c r="B149" s="2" t="s">
        <v>49</v>
      </c>
      <c r="G149" s="3">
        <v>427408898.62</v>
      </c>
      <c r="H149" s="3">
        <v>369108018.85000002</v>
      </c>
    </row>
    <row r="150" spans="2:8" s="2" customFormat="1" ht="12.75" x14ac:dyDescent="0.2">
      <c r="B150" s="4" t="s">
        <v>50</v>
      </c>
      <c r="C150" s="4"/>
      <c r="D150" s="4"/>
      <c r="E150" s="4"/>
      <c r="F150" s="4"/>
      <c r="G150" s="36">
        <v>0</v>
      </c>
      <c r="H150" s="36">
        <v>0</v>
      </c>
    </row>
    <row r="151" spans="2:8" s="2" customFormat="1" ht="12.75" x14ac:dyDescent="0.2">
      <c r="B151" s="1" t="s">
        <v>9</v>
      </c>
      <c r="G151" s="23">
        <f>SUM(G149:G150)</f>
        <v>427408898.62</v>
      </c>
      <c r="H151" s="39">
        <f>SUM(H149:H150)</f>
        <v>369108018.85000002</v>
      </c>
    </row>
    <row r="152" spans="2:8" s="2" customFormat="1" ht="12.75" x14ac:dyDescent="0.2">
      <c r="B152" s="1"/>
      <c r="G152" s="9"/>
      <c r="H152" s="8"/>
    </row>
    <row r="153" spans="2:8" s="2" customFormat="1" ht="12.75" x14ac:dyDescent="0.2">
      <c r="B153" s="1"/>
      <c r="G153" s="9"/>
      <c r="H153" s="8"/>
    </row>
    <row r="154" spans="2:8" s="2" customFormat="1" ht="12.75" x14ac:dyDescent="0.2">
      <c r="B154" s="1"/>
      <c r="G154" s="9"/>
      <c r="H154" s="8"/>
    </row>
    <row r="155" spans="2:8" s="2" customFormat="1" ht="12.75" x14ac:dyDescent="0.2">
      <c r="B155" s="1"/>
      <c r="G155" s="9"/>
      <c r="H155" s="8"/>
    </row>
    <row r="156" spans="2:8" s="2" customFormat="1" ht="12.75" x14ac:dyDescent="0.2">
      <c r="B156" s="1"/>
      <c r="G156" s="9"/>
      <c r="H156" s="8"/>
    </row>
    <row r="157" spans="2:8" s="2" customFormat="1" ht="12.75" x14ac:dyDescent="0.2">
      <c r="H157" s="8"/>
    </row>
    <row r="158" spans="2:8" s="2" customFormat="1" ht="12.75" x14ac:dyDescent="0.2">
      <c r="B158" s="1" t="s">
        <v>153</v>
      </c>
    </row>
    <row r="159" spans="2:8" s="2" customFormat="1" ht="12.75" x14ac:dyDescent="0.2">
      <c r="B159" s="1" t="s">
        <v>134</v>
      </c>
      <c r="C159" s="10"/>
      <c r="D159" s="10"/>
      <c r="E159" s="4"/>
      <c r="F159" s="4"/>
      <c r="G159" s="1">
        <v>2023</v>
      </c>
      <c r="H159" s="1">
        <v>2022</v>
      </c>
    </row>
    <row r="160" spans="2:8" s="2" customFormat="1" ht="12.75" x14ac:dyDescent="0.2">
      <c r="B160" s="2" t="s">
        <v>52</v>
      </c>
      <c r="G160" s="3">
        <v>0</v>
      </c>
      <c r="H160" s="3">
        <v>0</v>
      </c>
    </row>
    <row r="161" spans="2:10" s="2" customFormat="1" ht="12.75" x14ac:dyDescent="0.2">
      <c r="B161" s="2" t="s">
        <v>53</v>
      </c>
      <c r="G161" s="3">
        <v>2847777.31</v>
      </c>
      <c r="H161" s="3">
        <v>3124288.59</v>
      </c>
    </row>
    <row r="162" spans="2:10" s="2" customFormat="1" ht="12.75" x14ac:dyDescent="0.2">
      <c r="B162" s="2" t="s">
        <v>54</v>
      </c>
      <c r="G162" s="3">
        <v>53000</v>
      </c>
      <c r="H162" s="3">
        <v>0</v>
      </c>
    </row>
    <row r="163" spans="2:10" s="2" customFormat="1" ht="12.75" x14ac:dyDescent="0.2">
      <c r="B163" s="2" t="s">
        <v>55</v>
      </c>
      <c r="G163" s="3">
        <v>21355584.43</v>
      </c>
      <c r="H163" s="3">
        <v>34169018.100000001</v>
      </c>
    </row>
    <row r="164" spans="2:10" s="2" customFormat="1" ht="12.75" x14ac:dyDescent="0.2">
      <c r="B164" s="2" t="s">
        <v>56</v>
      </c>
      <c r="G164" s="3">
        <v>69400</v>
      </c>
      <c r="H164" s="3">
        <v>0</v>
      </c>
    </row>
    <row r="165" spans="2:10" s="2" customFormat="1" ht="12.75" x14ac:dyDescent="0.2">
      <c r="B165" s="2" t="s">
        <v>57</v>
      </c>
      <c r="G165" s="3">
        <v>8992904</v>
      </c>
      <c r="H165" s="3">
        <v>11206819.890000001</v>
      </c>
    </row>
    <row r="166" spans="2:10" s="2" customFormat="1" ht="12.75" x14ac:dyDescent="0.2">
      <c r="B166" s="2" t="s">
        <v>243</v>
      </c>
      <c r="G166" s="3">
        <v>2141850</v>
      </c>
      <c r="H166" s="3">
        <v>0</v>
      </c>
    </row>
    <row r="167" spans="2:10" s="2" customFormat="1" ht="12.75" x14ac:dyDescent="0.2">
      <c r="B167" s="2" t="s">
        <v>58</v>
      </c>
      <c r="G167" s="3">
        <v>5588419.2800000003</v>
      </c>
      <c r="H167" s="3">
        <v>6682878</v>
      </c>
    </row>
    <row r="168" spans="2:10" s="2" customFormat="1" ht="12.75" x14ac:dyDescent="0.2">
      <c r="B168" s="4" t="s">
        <v>59</v>
      </c>
      <c r="C168" s="4"/>
      <c r="D168" s="4"/>
      <c r="E168" s="4"/>
      <c r="F168" s="4"/>
      <c r="G168" s="36">
        <v>81468</v>
      </c>
      <c r="H168" s="3">
        <v>0</v>
      </c>
    </row>
    <row r="169" spans="2:10" s="2" customFormat="1" ht="12.75" x14ac:dyDescent="0.2">
      <c r="B169" s="1" t="s">
        <v>9</v>
      </c>
      <c r="G169" s="23">
        <f>SUM(G161:G168)</f>
        <v>41130403.019999996</v>
      </c>
      <c r="H169" s="23">
        <f>SUM(H161:H168)</f>
        <v>55183004.579999998</v>
      </c>
    </row>
    <row r="170" spans="2:10" s="2" customFormat="1" ht="12.75" x14ac:dyDescent="0.2">
      <c r="B170" s="1"/>
      <c r="G170" s="9"/>
      <c r="H170" s="9"/>
      <c r="J170" s="6"/>
    </row>
    <row r="171" spans="2:10" s="2" customFormat="1" ht="12.75" x14ac:dyDescent="0.2">
      <c r="G171" s="9"/>
      <c r="H171" s="9"/>
    </row>
    <row r="172" spans="2:10" s="2" customFormat="1" ht="12.75" x14ac:dyDescent="0.2">
      <c r="B172" s="1" t="s">
        <v>204</v>
      </c>
    </row>
    <row r="173" spans="2:10" s="2" customFormat="1" ht="12.75" x14ac:dyDescent="0.2">
      <c r="B173" s="10" t="s">
        <v>244</v>
      </c>
      <c r="C173" s="1"/>
      <c r="D173" s="1"/>
      <c r="E173" s="10"/>
      <c r="F173" s="4"/>
      <c r="G173" s="1">
        <v>2023</v>
      </c>
      <c r="H173" s="1">
        <v>2022</v>
      </c>
    </row>
    <row r="174" spans="2:10" s="2" customFormat="1" ht="12.75" x14ac:dyDescent="0.2">
      <c r="B174" s="2" t="s">
        <v>157</v>
      </c>
      <c r="D174" s="1"/>
      <c r="E174" s="10"/>
      <c r="F174" s="4"/>
      <c r="G174" s="3">
        <v>227200</v>
      </c>
      <c r="H174" s="3">
        <v>233200</v>
      </c>
    </row>
    <row r="175" spans="2:10" s="2" customFormat="1" ht="12.75" x14ac:dyDescent="0.2">
      <c r="B175" s="2" t="s">
        <v>68</v>
      </c>
      <c r="G175" s="3">
        <v>808715</v>
      </c>
      <c r="H175" s="3">
        <v>969400</v>
      </c>
    </row>
    <row r="176" spans="2:10" x14ac:dyDescent="0.25">
      <c r="B176" s="2" t="s">
        <v>158</v>
      </c>
      <c r="G176" s="18">
        <v>601850</v>
      </c>
      <c r="H176" s="18">
        <v>670887</v>
      </c>
    </row>
    <row r="177" spans="2:8" s="2" customFormat="1" ht="12.75" x14ac:dyDescent="0.2">
      <c r="B177" s="2" t="s">
        <v>61</v>
      </c>
      <c r="G177" s="3">
        <v>962444</v>
      </c>
      <c r="H177" s="3">
        <v>1894407</v>
      </c>
    </row>
    <row r="178" spans="2:8" s="2" customFormat="1" ht="12.75" x14ac:dyDescent="0.2">
      <c r="B178" s="2" t="s">
        <v>62</v>
      </c>
      <c r="G178" s="3">
        <v>379850</v>
      </c>
      <c r="H178" s="3">
        <v>252850</v>
      </c>
    </row>
    <row r="179" spans="2:8" x14ac:dyDescent="0.25">
      <c r="B179" s="2" t="s">
        <v>159</v>
      </c>
      <c r="G179" s="3">
        <v>3301637</v>
      </c>
      <c r="H179" s="3">
        <v>4375715</v>
      </c>
    </row>
    <row r="180" spans="2:8" s="2" customFormat="1" ht="12.75" x14ac:dyDescent="0.2">
      <c r="B180" s="2" t="s">
        <v>132</v>
      </c>
      <c r="D180" s="2" t="s">
        <v>150</v>
      </c>
      <c r="E180" s="2" t="s">
        <v>160</v>
      </c>
      <c r="G180" s="3">
        <v>7000</v>
      </c>
      <c r="H180" s="3">
        <v>112000</v>
      </c>
    </row>
    <row r="181" spans="2:8" s="2" customFormat="1" ht="12.75" x14ac:dyDescent="0.2">
      <c r="B181" s="2" t="s">
        <v>161</v>
      </c>
      <c r="D181" s="2" t="s">
        <v>163</v>
      </c>
      <c r="G181" s="3">
        <v>1425396</v>
      </c>
      <c r="H181" s="3">
        <v>5913017.4400000004</v>
      </c>
    </row>
    <row r="182" spans="2:8" s="2" customFormat="1" ht="12.75" x14ac:dyDescent="0.2">
      <c r="B182" s="2" t="s">
        <v>217</v>
      </c>
      <c r="G182" s="3">
        <v>98700</v>
      </c>
      <c r="H182" s="3">
        <v>115650</v>
      </c>
    </row>
    <row r="183" spans="2:8" s="2" customFormat="1" ht="12.75" x14ac:dyDescent="0.2">
      <c r="B183" s="4" t="s">
        <v>162</v>
      </c>
      <c r="C183" s="4"/>
      <c r="D183" s="4"/>
      <c r="E183" s="4"/>
      <c r="F183" s="4"/>
      <c r="G183" s="36">
        <v>500</v>
      </c>
      <c r="H183" s="3">
        <v>700</v>
      </c>
    </row>
    <row r="184" spans="2:8" s="2" customFormat="1" ht="12.75" x14ac:dyDescent="0.2">
      <c r="B184" s="1" t="s">
        <v>9</v>
      </c>
      <c r="G184" s="23">
        <f>SUM(G174:G183)</f>
        <v>7813292</v>
      </c>
      <c r="H184" s="23">
        <f>SUM(H174:H183)</f>
        <v>14537826.440000001</v>
      </c>
    </row>
    <row r="185" spans="2:8" s="2" customFormat="1" ht="12.75" x14ac:dyDescent="0.2">
      <c r="B185" s="1"/>
      <c r="G185" s="8"/>
      <c r="H185" s="8"/>
    </row>
    <row r="186" spans="2:8" s="2" customFormat="1" ht="12.75" x14ac:dyDescent="0.2"/>
    <row r="187" spans="2:8" s="2" customFormat="1" ht="12.75" x14ac:dyDescent="0.2">
      <c r="B187" s="1" t="s">
        <v>205</v>
      </c>
    </row>
    <row r="188" spans="2:8" s="2" customFormat="1" ht="12.75" x14ac:dyDescent="0.2">
      <c r="B188" s="10" t="s">
        <v>64</v>
      </c>
      <c r="C188" s="10" t="s">
        <v>135</v>
      </c>
      <c r="G188" s="1">
        <v>2023</v>
      </c>
      <c r="H188" s="1">
        <v>2022</v>
      </c>
    </row>
    <row r="189" spans="2:8" s="2" customFormat="1" ht="12.75" x14ac:dyDescent="0.2">
      <c r="B189" s="2" t="s">
        <v>65</v>
      </c>
      <c r="G189" s="3">
        <v>220845450</v>
      </c>
      <c r="H189" s="3">
        <v>184842806</v>
      </c>
    </row>
    <row r="190" spans="2:8" s="2" customFormat="1" ht="12.75" x14ac:dyDescent="0.2">
      <c r="B190" s="2" t="s">
        <v>133</v>
      </c>
      <c r="F190" s="2" t="s">
        <v>154</v>
      </c>
      <c r="G190" s="3">
        <v>4300000</v>
      </c>
      <c r="H190" s="3">
        <v>1700000</v>
      </c>
    </row>
    <row r="191" spans="2:8" s="2" customFormat="1" ht="12.75" x14ac:dyDescent="0.2">
      <c r="B191" s="2" t="s">
        <v>66</v>
      </c>
      <c r="G191" s="3">
        <v>94648044</v>
      </c>
      <c r="H191" s="3">
        <v>123228540</v>
      </c>
    </row>
    <row r="192" spans="2:8" s="2" customFormat="1" ht="12.75" x14ac:dyDescent="0.2">
      <c r="B192" s="4" t="s">
        <v>155</v>
      </c>
      <c r="C192" s="4"/>
      <c r="D192" s="4"/>
      <c r="E192" s="4"/>
      <c r="F192" s="4"/>
      <c r="G192" s="2">
        <v>0</v>
      </c>
      <c r="H192" s="3">
        <v>6608000</v>
      </c>
    </row>
    <row r="193" spans="2:8" s="2" customFormat="1" ht="12.75" x14ac:dyDescent="0.2">
      <c r="B193" s="4" t="s">
        <v>156</v>
      </c>
      <c r="C193" s="4"/>
      <c r="D193" s="4"/>
      <c r="E193" s="4"/>
      <c r="F193" s="4"/>
      <c r="G193" s="36">
        <v>9588645.0899999999</v>
      </c>
      <c r="H193" s="3">
        <v>18821370.530000001</v>
      </c>
    </row>
    <row r="194" spans="2:8" s="2" customFormat="1" ht="12.75" x14ac:dyDescent="0.2">
      <c r="B194" s="1" t="s">
        <v>9</v>
      </c>
      <c r="G194" s="23">
        <f>SUM(G189:G193)</f>
        <v>329382139.08999997</v>
      </c>
      <c r="H194" s="23">
        <f>SUM(H189:H193)</f>
        <v>335200716.52999997</v>
      </c>
    </row>
    <row r="195" spans="2:8" s="2" customFormat="1" ht="12.75" x14ac:dyDescent="0.2">
      <c r="B195" s="1"/>
      <c r="G195" s="8"/>
      <c r="H195" s="8"/>
    </row>
    <row r="196" spans="2:8" s="2" customFormat="1" ht="12.75" x14ac:dyDescent="0.2">
      <c r="B196" s="1"/>
    </row>
    <row r="197" spans="2:8" s="2" customFormat="1" ht="12.75" x14ac:dyDescent="0.2">
      <c r="B197" s="1"/>
    </row>
    <row r="198" spans="2:8" s="2" customFormat="1" ht="12.75" x14ac:dyDescent="0.2">
      <c r="B198" s="1"/>
    </row>
    <row r="199" spans="2:8" s="2" customFormat="1" ht="12.75" x14ac:dyDescent="0.2">
      <c r="B199" s="1"/>
    </row>
    <row r="200" spans="2:8" s="2" customFormat="1" ht="12.75" x14ac:dyDescent="0.2">
      <c r="B200" s="1" t="s">
        <v>206</v>
      </c>
    </row>
    <row r="201" spans="2:8" s="2" customFormat="1" ht="12.75" x14ac:dyDescent="0.2">
      <c r="B201" s="10" t="s">
        <v>81</v>
      </c>
      <c r="C201" s="4"/>
      <c r="D201" s="10" t="s">
        <v>137</v>
      </c>
      <c r="G201" s="1">
        <v>2023</v>
      </c>
      <c r="H201" s="10">
        <v>2022</v>
      </c>
    </row>
    <row r="202" spans="2:8" s="2" customFormat="1" ht="1.5" customHeight="1" x14ac:dyDescent="0.2">
      <c r="H202" s="6"/>
    </row>
    <row r="203" spans="2:8" s="2" customFormat="1" ht="12.75" x14ac:dyDescent="0.2">
      <c r="B203" s="2" t="s">
        <v>60</v>
      </c>
      <c r="G203" s="3">
        <v>9000</v>
      </c>
      <c r="H203" s="3">
        <v>2000</v>
      </c>
    </row>
    <row r="204" spans="2:8" s="2" customFormat="1" ht="12.75" x14ac:dyDescent="0.2">
      <c r="B204" s="2" t="s">
        <v>67</v>
      </c>
      <c r="G204" s="3">
        <v>18956906.43</v>
      </c>
      <c r="H204" s="6">
        <v>0</v>
      </c>
    </row>
    <row r="205" spans="2:8" s="2" customFormat="1" ht="12.75" x14ac:dyDescent="0.2">
      <c r="B205" s="2" t="s">
        <v>168</v>
      </c>
      <c r="G205" s="3">
        <v>607030</v>
      </c>
      <c r="H205" s="6">
        <v>1151150</v>
      </c>
    </row>
    <row r="206" spans="2:8" s="2" customFormat="1" ht="12.75" x14ac:dyDescent="0.2">
      <c r="B206" s="2" t="s">
        <v>218</v>
      </c>
      <c r="G206" s="3">
        <v>0</v>
      </c>
      <c r="H206" s="6">
        <v>50000</v>
      </c>
    </row>
    <row r="207" spans="2:8" s="2" customFormat="1" ht="12.75" x14ac:dyDescent="0.2">
      <c r="B207" s="2" t="s">
        <v>220</v>
      </c>
      <c r="G207" s="3">
        <v>518735.69</v>
      </c>
      <c r="H207" s="6">
        <v>90712.45</v>
      </c>
    </row>
    <row r="208" spans="2:8" s="2" customFormat="1" ht="12.75" x14ac:dyDescent="0.2">
      <c r="B208" s="2" t="s">
        <v>219</v>
      </c>
      <c r="G208" s="3">
        <v>0</v>
      </c>
      <c r="H208" s="6">
        <v>10030</v>
      </c>
    </row>
    <row r="209" spans="1:21" s="2" customFormat="1" ht="12.75" x14ac:dyDescent="0.2">
      <c r="B209" s="2" t="s">
        <v>166</v>
      </c>
      <c r="G209" s="36">
        <v>397667.6</v>
      </c>
      <c r="H209" s="3">
        <v>276941.61</v>
      </c>
    </row>
    <row r="210" spans="1:21" s="2" customFormat="1" ht="12.75" x14ac:dyDescent="0.2">
      <c r="B210" s="1" t="s">
        <v>9</v>
      </c>
      <c r="G210" s="23">
        <f>SUM(G203:G209)</f>
        <v>20489339.720000003</v>
      </c>
      <c r="H210" s="17">
        <f>SUM(H203:H209)</f>
        <v>1580834.06</v>
      </c>
    </row>
    <row r="211" spans="1:21" s="2" customFormat="1" ht="12.75" x14ac:dyDescent="0.2">
      <c r="B211" s="1"/>
      <c r="G211" s="8"/>
      <c r="H211" s="8"/>
    </row>
    <row r="212" spans="1:21" s="2" customFormat="1" ht="12.75" x14ac:dyDescent="0.2">
      <c r="B212" s="1"/>
      <c r="G212" s="8"/>
      <c r="H212" s="8"/>
    </row>
    <row r="213" spans="1:21" s="2" customFormat="1" ht="12.75" x14ac:dyDescent="0.2">
      <c r="B213" s="1" t="s">
        <v>167</v>
      </c>
      <c r="C213" s="2" t="s">
        <v>169</v>
      </c>
    </row>
    <row r="214" spans="1:21" s="2" customFormat="1" ht="12.75" x14ac:dyDescent="0.2">
      <c r="B214" s="1" t="s">
        <v>164</v>
      </c>
      <c r="G214" s="42">
        <v>2023</v>
      </c>
      <c r="H214" s="20">
        <v>2022</v>
      </c>
    </row>
    <row r="215" spans="1:21" s="2" customFormat="1" ht="12.75" x14ac:dyDescent="0.2">
      <c r="B215" s="2" t="s">
        <v>165</v>
      </c>
      <c r="E215" s="1" t="s">
        <v>245</v>
      </c>
      <c r="F215" s="1"/>
      <c r="G215" s="21">
        <v>4715000</v>
      </c>
      <c r="H215" s="19">
        <v>0</v>
      </c>
      <c r="I215" s="3"/>
    </row>
    <row r="216" spans="1:21" s="2" customFormat="1" ht="12.75" x14ac:dyDescent="0.2">
      <c r="B216" s="1"/>
      <c r="G216" s="8"/>
      <c r="H216" s="8"/>
      <c r="I216" s="3"/>
    </row>
    <row r="217" spans="1:21" s="2" customFormat="1" ht="12.75" x14ac:dyDescent="0.2">
      <c r="B217" s="1" t="s">
        <v>170</v>
      </c>
      <c r="C217" s="2" t="s">
        <v>171</v>
      </c>
      <c r="G217" s="42">
        <v>2023</v>
      </c>
      <c r="H217" s="20">
        <v>2022</v>
      </c>
    </row>
    <row r="218" spans="1:21" s="2" customFormat="1" ht="12.75" x14ac:dyDescent="0.2">
      <c r="B218" s="2" t="s">
        <v>172</v>
      </c>
      <c r="G218" s="21">
        <v>133290064.58</v>
      </c>
      <c r="H218" s="17">
        <v>155301407.19</v>
      </c>
    </row>
    <row r="219" spans="1:21" s="2" customFormat="1" ht="12.75" x14ac:dyDescent="0.2"/>
    <row r="220" spans="1:21" s="2" customFormat="1" ht="11.25" customHeight="1" x14ac:dyDescent="0.2">
      <c r="B220" s="1" t="s">
        <v>136</v>
      </c>
      <c r="I220" s="48"/>
      <c r="J220" s="48"/>
      <c r="K220" s="50"/>
      <c r="L220" s="50"/>
      <c r="M220" s="48"/>
      <c r="N220" s="48"/>
      <c r="O220" s="48"/>
      <c r="P220" s="48"/>
      <c r="Q220" s="48"/>
      <c r="R220" s="48"/>
      <c r="S220" s="48"/>
      <c r="T220" s="48"/>
      <c r="U220" s="48"/>
    </row>
    <row r="221" spans="1:21" s="30" customFormat="1" ht="12" customHeight="1" x14ac:dyDescent="0.2">
      <c r="A221" s="2"/>
      <c r="B221" s="49" t="s">
        <v>80</v>
      </c>
      <c r="C221" s="48"/>
      <c r="D221" s="48"/>
      <c r="E221" s="48"/>
      <c r="F221" s="48"/>
      <c r="G221" s="51">
        <v>2023</v>
      </c>
      <c r="H221" s="51">
        <v>2022</v>
      </c>
      <c r="I221" s="48"/>
      <c r="J221" s="48"/>
      <c r="K221" s="50">
        <v>102508754.84</v>
      </c>
      <c r="L221" s="50"/>
      <c r="M221" s="48"/>
      <c r="N221" s="48"/>
      <c r="O221" s="48"/>
      <c r="P221" s="48"/>
      <c r="Q221" s="48"/>
      <c r="R221" s="48"/>
      <c r="S221" s="48"/>
      <c r="T221" s="48"/>
      <c r="U221" s="48"/>
    </row>
    <row r="222" spans="1:21" s="30" customFormat="1" ht="12.75" x14ac:dyDescent="0.2">
      <c r="B222" s="48" t="s">
        <v>69</v>
      </c>
      <c r="C222" s="48"/>
      <c r="D222" s="48"/>
      <c r="E222" s="48"/>
      <c r="F222" s="48"/>
      <c r="G222" s="50">
        <v>104712275.12</v>
      </c>
      <c r="H222" s="50">
        <v>98341063.819999993</v>
      </c>
      <c r="I222" s="48"/>
      <c r="J222" s="48"/>
      <c r="K222" s="50">
        <v>2203520.2799999998</v>
      </c>
      <c r="L222" s="50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30" customFormat="1" ht="12.75" x14ac:dyDescent="0.2">
      <c r="B223" s="48" t="s">
        <v>70</v>
      </c>
      <c r="C223" s="48"/>
      <c r="D223" s="48"/>
      <c r="E223" s="48"/>
      <c r="F223" s="48"/>
      <c r="G223" s="50">
        <v>428584</v>
      </c>
      <c r="H223" s="50">
        <v>594587</v>
      </c>
      <c r="I223" s="48"/>
      <c r="J223" s="48"/>
      <c r="K223" s="50">
        <f>SUM(K221:K222)</f>
        <v>104712275.12</v>
      </c>
      <c r="L223" s="50"/>
      <c r="M223" s="48"/>
      <c r="N223" s="48"/>
      <c r="O223" s="48"/>
      <c r="P223" s="48"/>
      <c r="Q223" s="48"/>
      <c r="R223" s="48"/>
      <c r="S223" s="48"/>
      <c r="T223" s="48"/>
      <c r="U223" s="48"/>
    </row>
    <row r="224" spans="1:21" s="30" customFormat="1" ht="12.75" x14ac:dyDescent="0.2">
      <c r="B224" s="48" t="s">
        <v>77</v>
      </c>
      <c r="C224" s="48"/>
      <c r="D224" s="48"/>
      <c r="E224" s="48"/>
      <c r="F224" s="48"/>
      <c r="G224" s="50">
        <v>2880540</v>
      </c>
      <c r="H224" s="50">
        <v>1232519.6399999999</v>
      </c>
      <c r="I224" s="48"/>
      <c r="J224" s="48"/>
      <c r="K224" s="50"/>
      <c r="L224" s="50"/>
      <c r="M224" s="48"/>
      <c r="N224" s="48"/>
      <c r="O224" s="48"/>
      <c r="P224" s="48"/>
      <c r="Q224" s="48"/>
      <c r="R224" s="48"/>
      <c r="S224" s="48"/>
      <c r="T224" s="48"/>
      <c r="U224" s="48"/>
    </row>
    <row r="225" spans="1:21" s="30" customFormat="1" ht="12.75" x14ac:dyDescent="0.2">
      <c r="B225" s="48" t="s">
        <v>71</v>
      </c>
      <c r="C225" s="48"/>
      <c r="D225" s="48"/>
      <c r="E225" s="48"/>
      <c r="F225" s="48"/>
      <c r="G225" s="50">
        <v>2150825.11</v>
      </c>
      <c r="H225" s="50">
        <v>1444169.02</v>
      </c>
      <c r="I225" s="48"/>
      <c r="J225" s="48"/>
      <c r="K225" s="50"/>
      <c r="L225" s="50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30" customFormat="1" ht="12.75" x14ac:dyDescent="0.2">
      <c r="B226" s="48" t="s">
        <v>72</v>
      </c>
      <c r="C226" s="48"/>
      <c r="D226" s="48"/>
      <c r="E226" s="48"/>
      <c r="F226" s="48"/>
      <c r="G226" s="50">
        <v>3014608.7</v>
      </c>
      <c r="H226" s="50">
        <v>2846000</v>
      </c>
      <c r="I226" s="48"/>
      <c r="J226" s="48"/>
      <c r="K226" s="50"/>
      <c r="L226" s="50"/>
      <c r="M226" s="48"/>
      <c r="N226" s="48"/>
      <c r="O226" s="48"/>
      <c r="P226" s="48"/>
      <c r="Q226" s="48"/>
      <c r="R226" s="48"/>
      <c r="S226" s="48"/>
      <c r="T226" s="48"/>
      <c r="U226" s="48"/>
    </row>
    <row r="227" spans="1:21" s="2" customFormat="1" ht="12.75" x14ac:dyDescent="0.2">
      <c r="A227" s="30"/>
      <c r="B227" s="48" t="s">
        <v>138</v>
      </c>
      <c r="C227" s="48"/>
      <c r="D227" s="48"/>
      <c r="E227" s="48"/>
      <c r="F227" s="48"/>
      <c r="G227" s="3">
        <v>8642493.6300000008</v>
      </c>
      <c r="H227" s="50">
        <v>8144374.46</v>
      </c>
      <c r="K227" s="27"/>
      <c r="L227" s="32"/>
      <c r="M227" s="31"/>
      <c r="N227" s="31"/>
      <c r="O227" s="31"/>
      <c r="P227" s="31"/>
      <c r="Q227" s="31"/>
      <c r="R227" s="31"/>
      <c r="S227" s="31"/>
      <c r="T227" s="31"/>
    </row>
    <row r="228" spans="1:21" s="2" customFormat="1" ht="12.75" x14ac:dyDescent="0.2">
      <c r="B228" s="48" t="s">
        <v>73</v>
      </c>
      <c r="C228" s="48"/>
      <c r="D228" s="48"/>
      <c r="E228" s="48" t="s">
        <v>246</v>
      </c>
      <c r="F228" s="48"/>
      <c r="G228" s="3">
        <v>7467208.9199999999</v>
      </c>
      <c r="H228" s="50">
        <v>3193529.24</v>
      </c>
      <c r="K228" s="27"/>
      <c r="L228" s="3"/>
    </row>
    <row r="229" spans="1:21" s="2" customFormat="1" ht="12.75" x14ac:dyDescent="0.2">
      <c r="B229" s="2" t="s">
        <v>74</v>
      </c>
      <c r="G229" s="3">
        <v>7328467.5899999999</v>
      </c>
      <c r="H229" s="50">
        <v>6916453.1699999999</v>
      </c>
      <c r="I229" s="4"/>
      <c r="L229" s="3"/>
    </row>
    <row r="230" spans="1:21" s="2" customFormat="1" ht="12.75" x14ac:dyDescent="0.2">
      <c r="B230" s="2" t="s">
        <v>75</v>
      </c>
      <c r="G230" s="3">
        <v>7348420.8799999999</v>
      </c>
      <c r="H230" s="50">
        <v>6939505.0599999996</v>
      </c>
      <c r="L230" s="3"/>
    </row>
    <row r="231" spans="1:21" s="2" customFormat="1" ht="12.75" x14ac:dyDescent="0.2">
      <c r="B231" s="2" t="s">
        <v>76</v>
      </c>
      <c r="G231" s="3">
        <v>1160475.58</v>
      </c>
      <c r="H231" s="50">
        <v>1080077.43</v>
      </c>
      <c r="L231" s="25"/>
    </row>
    <row r="232" spans="1:21" s="2" customFormat="1" ht="12.75" x14ac:dyDescent="0.2">
      <c r="B232" s="2" t="s">
        <v>208</v>
      </c>
      <c r="G232" s="36">
        <v>280344.21000000002</v>
      </c>
      <c r="H232" s="50">
        <v>270750</v>
      </c>
    </row>
    <row r="233" spans="1:21" s="2" customFormat="1" ht="12.75" x14ac:dyDescent="0.2">
      <c r="B233" s="1" t="s">
        <v>9</v>
      </c>
      <c r="G233" s="21">
        <f>SUM(G222:G232)</f>
        <v>145414243.74000001</v>
      </c>
      <c r="H233" s="52">
        <f>SUM(H222:H232)</f>
        <v>131003028.83999999</v>
      </c>
    </row>
    <row r="234" spans="1:21" s="2" customFormat="1" ht="12.75" x14ac:dyDescent="0.2">
      <c r="B234" s="1"/>
      <c r="G234" s="8"/>
      <c r="H234" s="6"/>
    </row>
    <row r="235" spans="1:21" s="2" customFormat="1" ht="12.75" x14ac:dyDescent="0.2">
      <c r="B235" s="1"/>
      <c r="G235" s="8"/>
      <c r="H235" s="6"/>
    </row>
    <row r="236" spans="1:21" s="2" customFormat="1" ht="12.75" x14ac:dyDescent="0.2">
      <c r="B236" s="1"/>
      <c r="G236" s="8"/>
      <c r="H236" s="6"/>
    </row>
    <row r="237" spans="1:21" s="2" customFormat="1" ht="12.75" x14ac:dyDescent="0.2">
      <c r="B237" s="1"/>
      <c r="G237" s="8"/>
      <c r="H237" s="6"/>
    </row>
    <row r="238" spans="1:21" s="2" customFormat="1" ht="12.75" x14ac:dyDescent="0.2">
      <c r="B238" s="1"/>
      <c r="G238" s="8"/>
      <c r="H238" s="6"/>
    </row>
    <row r="239" spans="1:21" s="2" customFormat="1" ht="12.75" x14ac:dyDescent="0.2">
      <c r="B239" s="1"/>
      <c r="G239" s="8"/>
      <c r="H239" s="6"/>
    </row>
    <row r="240" spans="1:21" s="2" customFormat="1" ht="12.75" x14ac:dyDescent="0.2">
      <c r="B240" s="1" t="s">
        <v>262</v>
      </c>
      <c r="G240" s="8"/>
      <c r="H240" s="6"/>
      <c r="I240" s="10"/>
    </row>
    <row r="241" spans="2:13" s="2" customFormat="1" ht="12.75" x14ac:dyDescent="0.2">
      <c r="B241" s="10" t="s">
        <v>263</v>
      </c>
      <c r="D241" s="1"/>
      <c r="E241" s="1"/>
      <c r="G241" s="1">
        <v>2023</v>
      </c>
      <c r="H241" s="1">
        <v>2022</v>
      </c>
      <c r="I241" s="6"/>
    </row>
    <row r="242" spans="2:13" s="2" customFormat="1" ht="12.75" x14ac:dyDescent="0.2">
      <c r="B242" s="2" t="s">
        <v>78</v>
      </c>
      <c r="G242" s="3">
        <v>12192258.869999999</v>
      </c>
      <c r="H242" s="32">
        <v>10968046.449999999</v>
      </c>
      <c r="I242" s="6"/>
    </row>
    <row r="243" spans="2:13" s="2" customFormat="1" ht="12.75" x14ac:dyDescent="0.2">
      <c r="B243" s="2" t="s">
        <v>139</v>
      </c>
      <c r="G243" s="3">
        <v>1330800</v>
      </c>
      <c r="H243" s="32">
        <v>1330800</v>
      </c>
      <c r="I243" s="3"/>
    </row>
    <row r="244" spans="2:13" s="2" customFormat="1" ht="12.75" x14ac:dyDescent="0.2">
      <c r="B244" s="2" t="s">
        <v>191</v>
      </c>
      <c r="G244" s="3">
        <v>3303000</v>
      </c>
      <c r="H244" s="32">
        <v>1500000</v>
      </c>
      <c r="I244" s="6"/>
    </row>
    <row r="245" spans="2:13" s="2" customFormat="1" ht="12.75" x14ac:dyDescent="0.2">
      <c r="B245" s="2" t="s">
        <v>79</v>
      </c>
      <c r="G245" s="3">
        <v>0</v>
      </c>
      <c r="H245" s="3">
        <v>0</v>
      </c>
      <c r="I245" s="16"/>
      <c r="K245" s="33"/>
    </row>
    <row r="246" spans="2:13" s="2" customFormat="1" ht="12.75" x14ac:dyDescent="0.2">
      <c r="B246" s="2" t="s">
        <v>209</v>
      </c>
      <c r="G246" s="3">
        <v>145600</v>
      </c>
      <c r="H246" s="3">
        <v>182825</v>
      </c>
      <c r="I246" s="76"/>
    </row>
    <row r="247" spans="2:13" s="2" customFormat="1" ht="12.75" x14ac:dyDescent="0.2">
      <c r="B247" s="1" t="s">
        <v>9</v>
      </c>
      <c r="G247" s="21">
        <f>SUM(G242:G246)</f>
        <v>16971658.869999997</v>
      </c>
      <c r="H247" s="23">
        <f>SUM(H242:H246)</f>
        <v>13981671.449999999</v>
      </c>
    </row>
    <row r="248" spans="2:13" s="2" customFormat="1" ht="12.75" x14ac:dyDescent="0.2">
      <c r="B248" s="1"/>
      <c r="G248" s="8"/>
      <c r="H248" s="6"/>
    </row>
    <row r="249" spans="2:13" s="2" customFormat="1" ht="12.75" x14ac:dyDescent="0.2">
      <c r="B249" s="1"/>
      <c r="G249" s="8"/>
      <c r="H249" s="6"/>
    </row>
    <row r="250" spans="2:13" s="2" customFormat="1" ht="12.75" x14ac:dyDescent="0.2">
      <c r="B250" s="1"/>
      <c r="G250" s="8"/>
      <c r="H250" s="6"/>
    </row>
    <row r="251" spans="2:13" s="2" customFormat="1" ht="12.75" x14ac:dyDescent="0.2">
      <c r="H251" s="6"/>
    </row>
    <row r="252" spans="2:13" s="2" customFormat="1" ht="12.75" x14ac:dyDescent="0.2">
      <c r="B252" s="1" t="s">
        <v>63</v>
      </c>
      <c r="H252" s="6"/>
      <c r="L252" s="3"/>
    </row>
    <row r="253" spans="2:13" s="2" customFormat="1" ht="12.75" x14ac:dyDescent="0.2">
      <c r="B253" s="10" t="s">
        <v>264</v>
      </c>
      <c r="C253" s="10"/>
      <c r="D253" s="10"/>
      <c r="E253" s="10"/>
      <c r="F253" s="10"/>
      <c r="G253" s="1">
        <v>2023</v>
      </c>
      <c r="H253" s="51">
        <v>2022</v>
      </c>
      <c r="K253" s="3">
        <v>4158802.53</v>
      </c>
      <c r="L253" s="3"/>
      <c r="M253" s="2" t="s">
        <v>249</v>
      </c>
    </row>
    <row r="254" spans="2:13" s="2" customFormat="1" ht="12.75" x14ac:dyDescent="0.2">
      <c r="B254" s="2" t="s">
        <v>82</v>
      </c>
      <c r="G254" s="3">
        <v>4292602.53</v>
      </c>
      <c r="H254" s="71">
        <v>3117172.83</v>
      </c>
      <c r="K254" s="36">
        <v>133800</v>
      </c>
      <c r="L254" s="3"/>
      <c r="M254" s="3">
        <v>64604.800000000003</v>
      </c>
    </row>
    <row r="255" spans="2:13" s="2" customFormat="1" ht="12.75" x14ac:dyDescent="0.2">
      <c r="B255" s="2" t="s">
        <v>83</v>
      </c>
      <c r="G255" s="3">
        <v>487605</v>
      </c>
      <c r="H255" s="71">
        <v>337490</v>
      </c>
      <c r="K255" s="27">
        <f>SUM(K253:K254)</f>
        <v>4292602.5299999993</v>
      </c>
      <c r="L255" s="3"/>
      <c r="M255" s="3">
        <v>255675</v>
      </c>
    </row>
    <row r="256" spans="2:13" s="2" customFormat="1" ht="12.75" x14ac:dyDescent="0.2">
      <c r="B256" s="2" t="s">
        <v>84</v>
      </c>
      <c r="G256" s="3">
        <v>239716.13</v>
      </c>
      <c r="H256" s="71">
        <v>284414</v>
      </c>
      <c r="L256" s="3"/>
      <c r="M256" s="3">
        <v>43188</v>
      </c>
    </row>
    <row r="257" spans="2:13" s="2" customFormat="1" ht="12.75" x14ac:dyDescent="0.2">
      <c r="B257" s="2" t="s">
        <v>98</v>
      </c>
      <c r="G257" s="3">
        <v>72227.5</v>
      </c>
      <c r="H257" s="71">
        <v>104608</v>
      </c>
      <c r="L257" s="3"/>
      <c r="M257" s="3">
        <v>1436656</v>
      </c>
    </row>
    <row r="258" spans="2:13" s="2" customFormat="1" ht="12.75" x14ac:dyDescent="0.2">
      <c r="B258" s="2" t="s">
        <v>97</v>
      </c>
      <c r="G258" s="3">
        <v>303523.56</v>
      </c>
      <c r="H258" s="72">
        <v>123632.4</v>
      </c>
      <c r="K258" s="3">
        <v>5038583.97</v>
      </c>
      <c r="L258" s="3"/>
      <c r="M258" s="3">
        <v>137148</v>
      </c>
    </row>
    <row r="259" spans="2:13" s="2" customFormat="1" ht="12.75" x14ac:dyDescent="0.2">
      <c r="B259" s="2" t="s">
        <v>95</v>
      </c>
      <c r="G259" s="3">
        <v>430127.02</v>
      </c>
      <c r="H259" s="72">
        <v>724313.66</v>
      </c>
      <c r="K259" s="3">
        <v>5626656.0499999998</v>
      </c>
      <c r="L259" s="3"/>
      <c r="M259" s="36">
        <v>1240084.74</v>
      </c>
    </row>
    <row r="260" spans="2:13" s="2" customFormat="1" ht="12.75" x14ac:dyDescent="0.2">
      <c r="B260" s="2" t="s">
        <v>94</v>
      </c>
      <c r="G260" s="3">
        <v>11102048.699999999</v>
      </c>
      <c r="H260" s="72">
        <v>13244469.689999999</v>
      </c>
      <c r="K260" s="36">
        <v>436808.68</v>
      </c>
      <c r="L260" s="27"/>
      <c r="M260" s="3">
        <f>SUM(M254:M259)</f>
        <v>3177356.54</v>
      </c>
    </row>
    <row r="261" spans="2:13" s="2" customFormat="1" ht="12.75" x14ac:dyDescent="0.2">
      <c r="B261" s="2" t="s">
        <v>93</v>
      </c>
      <c r="G261" s="3">
        <v>249193.60000000001</v>
      </c>
      <c r="H261" s="72">
        <v>327357.32</v>
      </c>
      <c r="K261" s="3">
        <f>SUM(K258:K260)</f>
        <v>11102048.699999999</v>
      </c>
      <c r="L261" s="27"/>
      <c r="M261" s="3"/>
    </row>
    <row r="262" spans="2:13" s="2" customFormat="1" ht="12.75" x14ac:dyDescent="0.2">
      <c r="B262" s="2" t="s">
        <v>92</v>
      </c>
      <c r="G262" s="3">
        <v>297722</v>
      </c>
      <c r="H262" s="72">
        <v>153055</v>
      </c>
      <c r="K262" s="3"/>
      <c r="M262" s="3"/>
    </row>
    <row r="263" spans="2:13" s="2" customFormat="1" ht="12.75" x14ac:dyDescent="0.2">
      <c r="B263" s="2" t="s">
        <v>91</v>
      </c>
      <c r="G263" s="3">
        <v>496213.4</v>
      </c>
      <c r="H263" s="72">
        <v>814704</v>
      </c>
      <c r="M263" s="3"/>
    </row>
    <row r="264" spans="2:13" s="2" customFormat="1" ht="12.75" x14ac:dyDescent="0.2">
      <c r="B264" s="2" t="s">
        <v>90</v>
      </c>
      <c r="G264" s="3">
        <v>742814.5</v>
      </c>
      <c r="H264" s="72">
        <v>1172529.8600000001</v>
      </c>
      <c r="K264" s="3">
        <v>112572</v>
      </c>
      <c r="M264" s="3"/>
    </row>
    <row r="265" spans="2:13" s="2" customFormat="1" ht="12.75" x14ac:dyDescent="0.2">
      <c r="B265" s="2" t="s">
        <v>89</v>
      </c>
      <c r="G265" s="3">
        <v>2875212.66</v>
      </c>
      <c r="H265" s="72">
        <v>3285352.94</v>
      </c>
      <c r="K265" s="3">
        <v>11100</v>
      </c>
      <c r="M265" s="3"/>
    </row>
    <row r="266" spans="2:13" s="2" customFormat="1" ht="12.75" x14ac:dyDescent="0.2">
      <c r="B266" s="2" t="s">
        <v>88</v>
      </c>
      <c r="G266" s="3">
        <v>451775.11</v>
      </c>
      <c r="H266" s="72">
        <v>606162.21</v>
      </c>
      <c r="K266" s="36">
        <v>174050</v>
      </c>
      <c r="M266" s="3"/>
    </row>
    <row r="267" spans="2:13" s="2" customFormat="1" ht="12.75" x14ac:dyDescent="0.2">
      <c r="B267" s="2" t="s">
        <v>87</v>
      </c>
      <c r="G267" s="3">
        <v>1030800</v>
      </c>
      <c r="H267" s="72">
        <v>1091174.3999999999</v>
      </c>
      <c r="K267" s="3">
        <f>SUM(K264:K266)</f>
        <v>297722</v>
      </c>
      <c r="M267" s="3"/>
    </row>
    <row r="268" spans="2:13" s="2" customFormat="1" ht="12.75" x14ac:dyDescent="0.2">
      <c r="B268" s="2" t="s">
        <v>86</v>
      </c>
      <c r="G268" s="3">
        <v>582772.07999999996</v>
      </c>
      <c r="H268" s="72">
        <v>1278681.23</v>
      </c>
      <c r="M268" s="3"/>
    </row>
    <row r="269" spans="2:13" s="2" customFormat="1" ht="12.75" x14ac:dyDescent="0.2">
      <c r="B269" s="2" t="s">
        <v>223</v>
      </c>
      <c r="G269" s="3">
        <v>656147</v>
      </c>
      <c r="H269" s="72">
        <v>472254.92</v>
      </c>
      <c r="M269" s="3"/>
    </row>
    <row r="270" spans="2:13" s="2" customFormat="1" ht="12.75" x14ac:dyDescent="0.2">
      <c r="B270" s="2" t="s">
        <v>85</v>
      </c>
      <c r="G270" s="3">
        <v>3177356.54</v>
      </c>
      <c r="H270" s="72">
        <v>2866814.47</v>
      </c>
      <c r="M270" s="3"/>
    </row>
    <row r="271" spans="2:13" s="2" customFormat="1" ht="12.75" x14ac:dyDescent="0.2">
      <c r="B271" s="2" t="s">
        <v>224</v>
      </c>
      <c r="G271" s="3">
        <v>1445080.39</v>
      </c>
      <c r="H271" s="72">
        <v>2204331.85</v>
      </c>
    </row>
    <row r="272" spans="2:13" s="2" customFormat="1" ht="12.75" x14ac:dyDescent="0.2">
      <c r="B272" s="2" t="s">
        <v>222</v>
      </c>
      <c r="G272" s="3">
        <v>440841.04</v>
      </c>
      <c r="H272" s="72">
        <v>729228.17</v>
      </c>
    </row>
    <row r="273" spans="2:9" s="2" customFormat="1" ht="12.75" x14ac:dyDescent="0.2">
      <c r="B273" s="2" t="s">
        <v>210</v>
      </c>
      <c r="G273" s="36">
        <v>4750000</v>
      </c>
      <c r="H273" s="72">
        <v>4100000</v>
      </c>
      <c r="I273" s="2" t="s">
        <v>96</v>
      </c>
    </row>
    <row r="274" spans="2:9" s="2" customFormat="1" ht="12.75" x14ac:dyDescent="0.2">
      <c r="B274" s="2" t="s">
        <v>122</v>
      </c>
      <c r="G274" s="39">
        <f>SUM(G254:G273)</f>
        <v>34123778.75999999</v>
      </c>
      <c r="H274" s="73">
        <f>SUM(H254:H273)</f>
        <v>37037746.950000003</v>
      </c>
    </row>
    <row r="275" spans="2:9" s="2" customFormat="1" ht="12.75" x14ac:dyDescent="0.2">
      <c r="H275" s="3"/>
    </row>
    <row r="276" spans="2:9" s="2" customFormat="1" ht="12.75" x14ac:dyDescent="0.2">
      <c r="H276" s="3"/>
    </row>
    <row r="277" spans="2:9" s="2" customFormat="1" ht="12.75" x14ac:dyDescent="0.2">
      <c r="H277" s="3"/>
    </row>
    <row r="278" spans="2:9" s="2" customFormat="1" ht="12.75" x14ac:dyDescent="0.2">
      <c r="H278" s="3"/>
    </row>
    <row r="279" spans="2:9" s="2" customFormat="1" ht="12.75" x14ac:dyDescent="0.2">
      <c r="H279" s="3"/>
    </row>
    <row r="280" spans="2:9" s="2" customFormat="1" ht="12.75" x14ac:dyDescent="0.2">
      <c r="B280" s="1" t="s">
        <v>140</v>
      </c>
      <c r="H280" s="6"/>
    </row>
    <row r="281" spans="2:9" s="2" customFormat="1" ht="12.75" x14ac:dyDescent="0.2">
      <c r="B281" s="10" t="s">
        <v>99</v>
      </c>
      <c r="C281" s="10"/>
      <c r="G281" s="1">
        <v>2023</v>
      </c>
      <c r="H281" s="1">
        <v>2022</v>
      </c>
    </row>
    <row r="282" spans="2:9" s="2" customFormat="1" ht="12.75" x14ac:dyDescent="0.2">
      <c r="B282" s="2" t="s">
        <v>198</v>
      </c>
      <c r="C282" s="1"/>
      <c r="G282" s="3">
        <v>4344241.5599999996</v>
      </c>
      <c r="H282" s="3">
        <v>2658349.2599999998</v>
      </c>
    </row>
    <row r="283" spans="2:9" s="2" customFormat="1" ht="12.75" x14ac:dyDescent="0.2">
      <c r="B283" s="2" t="s">
        <v>100</v>
      </c>
      <c r="G283" s="3">
        <v>1754330.52</v>
      </c>
      <c r="H283" s="3">
        <v>939474.25</v>
      </c>
    </row>
    <row r="284" spans="2:9" s="2" customFormat="1" ht="12.75" x14ac:dyDescent="0.2">
      <c r="B284" s="2" t="s">
        <v>101</v>
      </c>
      <c r="G284" s="3">
        <v>1963222.21</v>
      </c>
      <c r="H284" s="3">
        <v>1508083.73</v>
      </c>
    </row>
    <row r="285" spans="2:9" s="2" customFormat="1" ht="12.75" x14ac:dyDescent="0.2">
      <c r="B285" s="2" t="s">
        <v>102</v>
      </c>
      <c r="G285" s="3">
        <v>589881.24</v>
      </c>
      <c r="H285" s="3">
        <v>467690.46</v>
      </c>
    </row>
    <row r="286" spans="2:9" s="2" customFormat="1" ht="12.75" x14ac:dyDescent="0.2">
      <c r="B286" s="2" t="s">
        <v>103</v>
      </c>
      <c r="G286" s="36">
        <v>7436914.8499999996</v>
      </c>
      <c r="H286" s="3">
        <v>7003396.1900000004</v>
      </c>
    </row>
    <row r="287" spans="2:9" s="2" customFormat="1" ht="12.75" x14ac:dyDescent="0.2">
      <c r="B287" s="1" t="s">
        <v>9</v>
      </c>
      <c r="F287" s="31"/>
      <c r="G287" s="23">
        <f>SUM(G282:G286)</f>
        <v>16088590.379999999</v>
      </c>
      <c r="H287" s="23">
        <f>SUM(H282:H286)</f>
        <v>12576993.890000001</v>
      </c>
    </row>
    <row r="288" spans="2:9" s="2" customFormat="1" ht="12.75" x14ac:dyDescent="0.2">
      <c r="B288" s="1"/>
      <c r="G288" s="8"/>
      <c r="H288" s="6"/>
    </row>
    <row r="289" spans="1:11" s="2" customFormat="1" ht="12.75" x14ac:dyDescent="0.2">
      <c r="H289" s="6"/>
    </row>
    <row r="290" spans="1:11" s="2" customFormat="1" ht="12.75" x14ac:dyDescent="0.2">
      <c r="B290" s="1" t="s">
        <v>141</v>
      </c>
      <c r="H290" s="6"/>
    </row>
    <row r="291" spans="1:11" s="2" customFormat="1" ht="12.75" x14ac:dyDescent="0.2">
      <c r="B291" s="10" t="s">
        <v>147</v>
      </c>
      <c r="C291" s="10"/>
      <c r="G291" s="1">
        <v>2023</v>
      </c>
      <c r="H291" s="51">
        <v>2022</v>
      </c>
    </row>
    <row r="292" spans="1:11" s="2" customFormat="1" ht="12.75" x14ac:dyDescent="0.2">
      <c r="B292" s="2" t="s">
        <v>143</v>
      </c>
      <c r="E292" s="10"/>
      <c r="F292" s="10"/>
      <c r="G292" s="3">
        <v>0</v>
      </c>
      <c r="H292" s="50">
        <v>0</v>
      </c>
    </row>
    <row r="293" spans="1:11" s="2" customFormat="1" ht="12.75" x14ac:dyDescent="0.2">
      <c r="B293" s="2" t="s">
        <v>104</v>
      </c>
      <c r="G293" s="3">
        <v>2249387.91</v>
      </c>
      <c r="H293" s="50">
        <v>2163900.6</v>
      </c>
    </row>
    <row r="294" spans="1:11" s="2" customFormat="1" ht="12.75" x14ac:dyDescent="0.2">
      <c r="B294" s="2" t="s">
        <v>105</v>
      </c>
      <c r="G294" s="3">
        <v>159900</v>
      </c>
      <c r="H294" s="50">
        <v>130000</v>
      </c>
      <c r="K294" s="3"/>
    </row>
    <row r="295" spans="1:11" s="2" customFormat="1" x14ac:dyDescent="0.35">
      <c r="B295" s="2" t="s">
        <v>106</v>
      </c>
      <c r="G295" s="3">
        <v>75600000</v>
      </c>
      <c r="H295" s="74">
        <v>69600000</v>
      </c>
      <c r="K295" s="12"/>
    </row>
    <row r="296" spans="1:11" s="2" customFormat="1" ht="12.75" x14ac:dyDescent="0.2">
      <c r="B296" s="2" t="s">
        <v>107</v>
      </c>
      <c r="E296" s="33"/>
      <c r="G296" s="3">
        <v>2550222.29</v>
      </c>
      <c r="H296" s="50">
        <v>2354170.02</v>
      </c>
      <c r="K296" s="25"/>
    </row>
    <row r="297" spans="1:11" s="10" customFormat="1" ht="12.75" x14ac:dyDescent="0.2">
      <c r="A297" s="2"/>
      <c r="B297" s="2" t="s">
        <v>108</v>
      </c>
      <c r="C297" s="2"/>
      <c r="D297" s="2"/>
      <c r="E297" s="2"/>
      <c r="F297" s="2"/>
      <c r="G297" s="3">
        <v>521500.22</v>
      </c>
      <c r="H297" s="50">
        <v>875574.55</v>
      </c>
      <c r="I297" s="26"/>
    </row>
    <row r="298" spans="1:11" s="10" customFormat="1" ht="12.75" x14ac:dyDescent="0.2">
      <c r="B298" s="2" t="s">
        <v>109</v>
      </c>
      <c r="C298" s="2"/>
      <c r="D298" s="2"/>
      <c r="E298" s="2"/>
      <c r="F298" s="2"/>
      <c r="G298" s="3">
        <v>231700</v>
      </c>
      <c r="H298" s="75">
        <v>202799.99</v>
      </c>
    </row>
    <row r="299" spans="1:11" s="2" customFormat="1" ht="12.75" x14ac:dyDescent="0.2">
      <c r="A299" s="10"/>
      <c r="B299" s="2" t="s">
        <v>192</v>
      </c>
      <c r="G299" s="3">
        <v>139250</v>
      </c>
      <c r="H299" s="50">
        <v>600000</v>
      </c>
    </row>
    <row r="300" spans="1:11" s="2" customFormat="1" ht="12.75" x14ac:dyDescent="0.2">
      <c r="A300" s="10"/>
      <c r="B300" s="2" t="s">
        <v>247</v>
      </c>
      <c r="G300" s="3">
        <v>3135888.85</v>
      </c>
      <c r="H300" s="50">
        <v>0</v>
      </c>
    </row>
    <row r="301" spans="1:11" s="2" customFormat="1" ht="12.75" x14ac:dyDescent="0.2">
      <c r="B301" s="2" t="s">
        <v>115</v>
      </c>
      <c r="G301" s="3">
        <v>10334774.640000001</v>
      </c>
      <c r="H301" s="50">
        <v>10460446</v>
      </c>
    </row>
    <row r="302" spans="1:11" s="2" customFormat="1" ht="12.75" x14ac:dyDescent="0.2">
      <c r="B302" s="2" t="s">
        <v>110</v>
      </c>
      <c r="G302" s="3">
        <v>223428.08</v>
      </c>
      <c r="H302" s="50">
        <v>218849.35</v>
      </c>
    </row>
    <row r="303" spans="1:11" s="2" customFormat="1" ht="12.75" x14ac:dyDescent="0.2">
      <c r="B303" s="2" t="s">
        <v>113</v>
      </c>
      <c r="G303" s="3">
        <v>1724400.69</v>
      </c>
      <c r="H303" s="50">
        <v>457339.3</v>
      </c>
    </row>
    <row r="304" spans="1:11" s="2" customFormat="1" ht="12.75" x14ac:dyDescent="0.2">
      <c r="B304" s="2" t="s">
        <v>193</v>
      </c>
      <c r="G304" s="3">
        <v>0</v>
      </c>
      <c r="H304" s="74">
        <v>124094.39999999999</v>
      </c>
      <c r="J304" s="33"/>
    </row>
    <row r="305" spans="1:9" s="2" customFormat="1" ht="12.75" x14ac:dyDescent="0.2">
      <c r="B305" s="2" t="s">
        <v>194</v>
      </c>
      <c r="G305" s="3">
        <v>0</v>
      </c>
      <c r="H305" s="50">
        <v>150000</v>
      </c>
    </row>
    <row r="306" spans="1:9" s="2" customFormat="1" x14ac:dyDescent="0.25">
      <c r="B306" s="2" t="s">
        <v>144</v>
      </c>
      <c r="C306"/>
      <c r="D306"/>
      <c r="E306"/>
      <c r="F306" s="41"/>
      <c r="G306" s="3">
        <v>0</v>
      </c>
      <c r="H306" s="50">
        <v>0</v>
      </c>
    </row>
    <row r="307" spans="1:9" s="2" customFormat="1" ht="12.75" x14ac:dyDescent="0.2">
      <c r="B307" s="2" t="s">
        <v>114</v>
      </c>
      <c r="G307" s="3">
        <v>2926788.76</v>
      </c>
      <c r="H307" s="50">
        <v>992265.81</v>
      </c>
    </row>
    <row r="308" spans="1:9" s="2" customFormat="1" ht="12.75" x14ac:dyDescent="0.2">
      <c r="B308" s="2" t="s">
        <v>145</v>
      </c>
      <c r="G308" s="3">
        <v>0</v>
      </c>
      <c r="H308" s="50">
        <v>0</v>
      </c>
    </row>
    <row r="309" spans="1:9" s="2" customFormat="1" ht="12.75" x14ac:dyDescent="0.2">
      <c r="B309" s="2" t="s">
        <v>146</v>
      </c>
      <c r="G309" s="3">
        <v>220158.18</v>
      </c>
      <c r="H309" s="50">
        <v>120000</v>
      </c>
    </row>
    <row r="310" spans="1:9" s="2" customFormat="1" ht="12.75" x14ac:dyDescent="0.2">
      <c r="B310" s="2" t="s">
        <v>111</v>
      </c>
      <c r="G310" s="3">
        <v>1637105.2</v>
      </c>
      <c r="H310" s="50">
        <v>1255412.8400000001</v>
      </c>
    </row>
    <row r="311" spans="1:9" x14ac:dyDescent="0.25">
      <c r="A311" s="2"/>
      <c r="B311" s="2" t="s">
        <v>112</v>
      </c>
      <c r="C311" s="2"/>
      <c r="D311" s="2"/>
      <c r="E311" s="2"/>
      <c r="F311" s="2"/>
      <c r="G311" s="18">
        <v>7986000</v>
      </c>
      <c r="H311" s="50">
        <v>1487000</v>
      </c>
    </row>
    <row r="312" spans="1:9" s="2" customFormat="1" x14ac:dyDescent="0.25">
      <c r="A312"/>
      <c r="B312" s="2" t="s">
        <v>116</v>
      </c>
      <c r="G312" s="3">
        <v>4322515.08</v>
      </c>
      <c r="H312" s="50">
        <v>873988.1</v>
      </c>
    </row>
    <row r="313" spans="1:9" s="2" customFormat="1" ht="12.75" x14ac:dyDescent="0.2">
      <c r="B313" s="2" t="s">
        <v>117</v>
      </c>
      <c r="G313" s="3">
        <v>9131179.5800000001</v>
      </c>
      <c r="H313" s="50">
        <v>7040066.1900000004</v>
      </c>
    </row>
    <row r="314" spans="1:9" s="2" customFormat="1" ht="12.75" x14ac:dyDescent="0.2">
      <c r="B314" s="2" t="s">
        <v>118</v>
      </c>
      <c r="G314" s="3">
        <v>2710000</v>
      </c>
      <c r="H314" s="50">
        <v>3833000</v>
      </c>
    </row>
    <row r="315" spans="1:9" s="2" customFormat="1" ht="12.75" x14ac:dyDescent="0.2">
      <c r="B315" s="2" t="s">
        <v>119</v>
      </c>
      <c r="G315" s="3">
        <v>1594844.29</v>
      </c>
      <c r="H315" s="50">
        <v>1627074</v>
      </c>
    </row>
    <row r="316" spans="1:9" s="2" customFormat="1" ht="12.75" x14ac:dyDescent="0.2">
      <c r="B316" s="2" t="s">
        <v>120</v>
      </c>
      <c r="D316" s="2" t="s">
        <v>248</v>
      </c>
      <c r="G316" s="3">
        <v>2610000</v>
      </c>
      <c r="H316" s="50">
        <v>4074021.52</v>
      </c>
    </row>
    <row r="317" spans="1:9" s="2" customFormat="1" ht="12.75" x14ac:dyDescent="0.2">
      <c r="B317" s="2" t="s">
        <v>221</v>
      </c>
      <c r="G317" s="36">
        <v>1620497.7</v>
      </c>
      <c r="H317" s="50">
        <v>2273147.5299999998</v>
      </c>
    </row>
    <row r="318" spans="1:9" s="2" customFormat="1" ht="12.75" x14ac:dyDescent="0.2">
      <c r="B318" s="1" t="s">
        <v>9</v>
      </c>
      <c r="G318" s="39">
        <f>SUM(G292:G317)</f>
        <v>131629541.47000001</v>
      </c>
      <c r="H318" s="52">
        <f>SUM(H292:H317)</f>
        <v>110913150.19999997</v>
      </c>
      <c r="I318" s="2" t="s">
        <v>152</v>
      </c>
    </row>
    <row r="319" spans="1:9" s="2" customFormat="1" ht="12.75" x14ac:dyDescent="0.2">
      <c r="B319" s="1"/>
      <c r="G319" s="8"/>
    </row>
    <row r="320" spans="1:9" s="2" customFormat="1" ht="12.75" x14ac:dyDescent="0.2">
      <c r="B320" s="1"/>
      <c r="G320" s="8"/>
    </row>
    <row r="321" spans="2:8" s="2" customFormat="1" ht="12.75" x14ac:dyDescent="0.2">
      <c r="B321" s="1"/>
      <c r="G321" s="8"/>
    </row>
    <row r="322" spans="2:8" s="2" customFormat="1" ht="12.75" x14ac:dyDescent="0.2">
      <c r="B322" s="1"/>
      <c r="G322" s="8"/>
    </row>
    <row r="323" spans="2:8" s="2" customFormat="1" ht="12.75" x14ac:dyDescent="0.2">
      <c r="B323" s="1"/>
      <c r="G323" s="8"/>
    </row>
    <row r="324" spans="2:8" s="2" customFormat="1" ht="12.75" x14ac:dyDescent="0.2"/>
    <row r="325" spans="2:8" s="2" customFormat="1" ht="12.75" x14ac:dyDescent="0.2">
      <c r="B325" s="10" t="s">
        <v>142</v>
      </c>
    </row>
    <row r="326" spans="2:8" s="2" customFormat="1" ht="12.75" x14ac:dyDescent="0.2">
      <c r="B326" s="1" t="s">
        <v>207</v>
      </c>
      <c r="G326" s="1">
        <v>2023</v>
      </c>
      <c r="H326" s="1">
        <v>2022</v>
      </c>
    </row>
    <row r="327" spans="2:8" s="2" customFormat="1" ht="12.75" x14ac:dyDescent="0.2">
      <c r="B327" s="2" t="s">
        <v>121</v>
      </c>
      <c r="G327" s="36">
        <v>1001480.9</v>
      </c>
      <c r="H327" s="3">
        <v>779595.43</v>
      </c>
    </row>
    <row r="328" spans="2:8" s="2" customFormat="1" ht="12.75" x14ac:dyDescent="0.2">
      <c r="B328" s="1" t="s">
        <v>9</v>
      </c>
      <c r="G328" s="21">
        <v>1001480.9</v>
      </c>
      <c r="H328" s="21">
        <f>SUM(H327)</f>
        <v>779595.43</v>
      </c>
    </row>
    <row r="329" spans="2:8" s="2" customFormat="1" ht="12.75" x14ac:dyDescent="0.2"/>
    <row r="330" spans="2:8" s="2" customFormat="1" ht="12.75" x14ac:dyDescent="0.2"/>
    <row r="331" spans="2:8" s="2" customFormat="1" x14ac:dyDescent="0.35">
      <c r="G331" s="28"/>
    </row>
    <row r="332" spans="2:8" s="2" customFormat="1" ht="12.75" x14ac:dyDescent="0.2"/>
    <row r="333" spans="2:8" s="2" customFormat="1" ht="12.75" x14ac:dyDescent="0.2"/>
    <row r="334" spans="2:8" s="2" customFormat="1" ht="12.75" x14ac:dyDescent="0.2"/>
    <row r="335" spans="2:8" s="2" customFormat="1" ht="12.75" x14ac:dyDescent="0.2"/>
    <row r="336" spans="2:8" s="2" customFormat="1" ht="12.75" x14ac:dyDescent="0.2"/>
    <row r="337" spans="2:8" s="2" customFormat="1" ht="12.75" x14ac:dyDescent="0.2">
      <c r="C337" s="1"/>
      <c r="D337" s="1"/>
      <c r="E337" s="1"/>
    </row>
    <row r="338" spans="2:8" s="2" customFormat="1" ht="18.75" x14ac:dyDescent="0.3">
      <c r="B338" s="44"/>
      <c r="C338" s="45" t="s">
        <v>228</v>
      </c>
      <c r="D338" s="45"/>
      <c r="E338" s="13"/>
      <c r="F338" s="46" t="s">
        <v>232</v>
      </c>
      <c r="G338" s="47"/>
    </row>
    <row r="339" spans="2:8" s="2" customFormat="1" ht="18.75" x14ac:dyDescent="0.3">
      <c r="B339" s="13"/>
      <c r="C339" s="29" t="s">
        <v>229</v>
      </c>
      <c r="D339" s="29"/>
      <c r="E339" s="14"/>
      <c r="F339" s="2" t="s">
        <v>233</v>
      </c>
      <c r="G339" s="27"/>
    </row>
    <row r="340" spans="2:8" s="2" customFormat="1" x14ac:dyDescent="0.35">
      <c r="E340" s="6"/>
      <c r="G340" s="12"/>
    </row>
    <row r="341" spans="2:8" s="2" customFormat="1" x14ac:dyDescent="0.35">
      <c r="E341" s="7"/>
      <c r="G341" s="15"/>
    </row>
    <row r="342" spans="2:8" s="2" customFormat="1" x14ac:dyDescent="0.35">
      <c r="E342" s="7"/>
      <c r="G342" s="15"/>
    </row>
    <row r="343" spans="2:8" s="2" customFormat="1" x14ac:dyDescent="0.35">
      <c r="E343" s="7"/>
      <c r="G343" s="15"/>
    </row>
    <row r="344" spans="2:8" s="2" customFormat="1" ht="12.75" x14ac:dyDescent="0.2">
      <c r="E344" s="9"/>
    </row>
    <row r="345" spans="2:8" s="2" customFormat="1" ht="12.75" x14ac:dyDescent="0.2"/>
    <row r="346" spans="2:8" s="2" customFormat="1" ht="12.75" x14ac:dyDescent="0.2">
      <c r="D346" s="6"/>
    </row>
    <row r="347" spans="2:8" s="2" customFormat="1" ht="12.75" x14ac:dyDescent="0.2">
      <c r="B347" s="42"/>
      <c r="C347" s="42" t="s">
        <v>230</v>
      </c>
      <c r="D347" s="40"/>
      <c r="F347" s="42" t="s">
        <v>234</v>
      </c>
      <c r="G347" s="35" t="s">
        <v>235</v>
      </c>
    </row>
    <row r="348" spans="2:8" s="2" customFormat="1" ht="12.75" x14ac:dyDescent="0.2">
      <c r="C348" s="2" t="s">
        <v>231</v>
      </c>
      <c r="D348" s="9"/>
      <c r="F348" s="2" t="s">
        <v>236</v>
      </c>
    </row>
    <row r="349" spans="2:8" s="2" customFormat="1" ht="12.75" x14ac:dyDescent="0.2">
      <c r="E349" s="9"/>
    </row>
    <row r="350" spans="2:8" s="2" customFormat="1" ht="12.75" x14ac:dyDescent="0.2"/>
    <row r="351" spans="2:8" s="2" customFormat="1" x14ac:dyDescent="0.25">
      <c r="H351"/>
    </row>
    <row r="352" spans="2:8" s="2" customFormat="1" x14ac:dyDescent="0.25">
      <c r="E352" s="9"/>
      <c r="H352"/>
    </row>
    <row r="353" spans="2:8" s="2" customFormat="1" x14ac:dyDescent="0.25">
      <c r="E353" s="6"/>
      <c r="H353"/>
    </row>
    <row r="354" spans="2:8" s="2" customFormat="1" x14ac:dyDescent="0.25">
      <c r="E354" s="6"/>
      <c r="H354"/>
    </row>
    <row r="355" spans="2:8" s="2" customFormat="1" x14ac:dyDescent="0.25">
      <c r="E355" s="6"/>
      <c r="H355"/>
    </row>
    <row r="356" spans="2:8" s="2" customFormat="1" x14ac:dyDescent="0.25">
      <c r="E356" s="7"/>
      <c r="H356"/>
    </row>
    <row r="357" spans="2:8" s="2" customFormat="1" x14ac:dyDescent="0.25">
      <c r="B357" s="1"/>
      <c r="E357" s="9"/>
      <c r="H357"/>
    </row>
    <row r="358" spans="2:8" s="2" customFormat="1" x14ac:dyDescent="0.25">
      <c r="H358"/>
    </row>
    <row r="359" spans="2:8" s="2" customFormat="1" x14ac:dyDescent="0.25">
      <c r="H359"/>
    </row>
    <row r="360" spans="2:8" s="2" customFormat="1" x14ac:dyDescent="0.25">
      <c r="H360"/>
    </row>
    <row r="361" spans="2:8" s="2" customFormat="1" x14ac:dyDescent="0.25">
      <c r="H361"/>
    </row>
    <row r="362" spans="2:8" s="2" customFormat="1" x14ac:dyDescent="0.25">
      <c r="H362"/>
    </row>
    <row r="363" spans="2:8" s="2" customFormat="1" x14ac:dyDescent="0.25">
      <c r="H363"/>
    </row>
    <row r="364" spans="2:8" s="2" customFormat="1" x14ac:dyDescent="0.25">
      <c r="H364"/>
    </row>
    <row r="365" spans="2:8" s="2" customFormat="1" x14ac:dyDescent="0.25">
      <c r="H365"/>
    </row>
    <row r="366" spans="2:8" s="2" customFormat="1" x14ac:dyDescent="0.25">
      <c r="B366"/>
      <c r="C366"/>
      <c r="D366"/>
      <c r="E366"/>
      <c r="F366"/>
      <c r="G366"/>
      <c r="H366"/>
    </row>
    <row r="367" spans="2:8" s="2" customFormat="1" x14ac:dyDescent="0.25">
      <c r="B367"/>
      <c r="C367"/>
      <c r="D367"/>
      <c r="E367"/>
      <c r="F367"/>
      <c r="G367"/>
      <c r="H367"/>
    </row>
    <row r="368" spans="2:8" s="2" customFormat="1" x14ac:dyDescent="0.25">
      <c r="B368"/>
      <c r="C368"/>
      <c r="D368"/>
      <c r="E368"/>
      <c r="F368"/>
      <c r="G368"/>
      <c r="H368"/>
    </row>
    <row r="369" spans="1:8" s="2" customFormat="1" x14ac:dyDescent="0.25">
      <c r="B369"/>
      <c r="C369"/>
      <c r="D369"/>
      <c r="E369"/>
      <c r="F369"/>
      <c r="G369"/>
      <c r="H369"/>
    </row>
    <row r="370" spans="1:8" s="2" customFormat="1" x14ac:dyDescent="0.25">
      <c r="B370"/>
      <c r="C370"/>
      <c r="D370"/>
      <c r="E370"/>
      <c r="F370"/>
      <c r="G370"/>
      <c r="H370"/>
    </row>
    <row r="371" spans="1:8" x14ac:dyDescent="0.25">
      <c r="A371" s="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2024-01-19T20:38:25Z</cp:lastPrinted>
  <dcterms:created xsi:type="dcterms:W3CDTF">2021-06-21T17:12:24Z</dcterms:created>
  <dcterms:modified xsi:type="dcterms:W3CDTF">2024-01-22T14:33:14Z</dcterms:modified>
</cp:coreProperties>
</file>