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le-01\Desktop\"/>
    </mc:Choice>
  </mc:AlternateContent>
  <bookViews>
    <workbookView xWindow="0" yWindow="0" windowWidth="19380" windowHeight="76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4" i="1"/>
  <c r="D22" i="1"/>
  <c r="B18" i="1"/>
  <c r="D12" i="1"/>
  <c r="D8" i="1"/>
  <c r="D7" i="1"/>
  <c r="D18" i="1" l="1"/>
  <c r="B31" i="1"/>
  <c r="B33" i="1" s="1"/>
  <c r="D25" i="1"/>
  <c r="D31" i="1" s="1"/>
  <c r="D33" i="1" l="1"/>
</calcChain>
</file>

<file path=xl/sharedStrings.xml><?xml version="1.0" encoding="utf-8"?>
<sst xmlns="http://schemas.openxmlformats.org/spreadsheetml/2006/main" count="39" uniqueCount="38">
  <si>
    <t>Ayuntamiento Municipal de San Francisco de Macoris</t>
  </si>
  <si>
    <t>Estado de Flujo de Efectivo</t>
  </si>
  <si>
    <t>Del ejercicio terminado al 31 de Diciembre de 2023 y 2022</t>
  </si>
  <si>
    <t>(Valores en RD$)</t>
  </si>
  <si>
    <t>Flujo de efectivo procedentes de actividades operación (AOP)</t>
  </si>
  <si>
    <t>Cobros impuestos</t>
  </si>
  <si>
    <t>Cobros por venta de bienes y servicios y arrendamientos</t>
  </si>
  <si>
    <t xml:space="preserve">Cobros de subvenciones, transferencias, y otras asignaciones </t>
  </si>
  <si>
    <t>Otros cobros</t>
  </si>
  <si>
    <t>Pagos a otras instituciones para financiar sus actividades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</si>
  <si>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</si>
  <si>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</si>
  <si>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</si>
  <si>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</si>
  <si>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</si>
  <si>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>Otros pagos</t>
  </si>
  <si>
    <t>Flujos de efectivo netos de las actividades de operación(AOP)</t>
  </si>
  <si>
    <t>Flujos de efectivo de las actividades de inversión</t>
  </si>
  <si>
    <t>Cobros por venta de propiedad, planta y equipo</t>
  </si>
  <si>
    <t xml:space="preserve">Otros cobros </t>
  </si>
  <si>
    <t>Pagos por adquisición de propiedad, planta y equipo</t>
  </si>
  <si>
    <t>Pagos por costos de construcciones y desarrollos en proceso</t>
  </si>
  <si>
    <t>Flujos de efectivo netos por las actividades de inversión</t>
  </si>
  <si>
    <t>Flujos de efectivo de las actividades de financiación</t>
  </si>
  <si>
    <t>Pago reembolso  recividos en emision de titulos de deudas, bonos.</t>
  </si>
  <si>
    <t>Pago reembolsos en efectivo de los montos recividos en prestamos, pagares, hipotecas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</si>
  <si>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</si>
  <si>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</si>
  <si>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</si>
  <si>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</si>
  <si>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Licdo. Siquio N/G de la Rosa</t>
  </si>
  <si>
    <t>Licda. Daniela Flores</t>
  </si>
  <si>
    <t>Alcalde Municipal</t>
  </si>
  <si>
    <t xml:space="preserve">    Gerente Financiera</t>
  </si>
  <si>
    <t xml:space="preserve">                Licda. Celia del Carmen Valerio</t>
  </si>
  <si>
    <t>Contador Municipal</t>
  </si>
  <si>
    <t xml:space="preserve">                       Tesorero Municipal                               </t>
  </si>
  <si>
    <t xml:space="preserve">                     Licda. Leida  C. Matias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</si>
</sst>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231F20"/>
      <name val="Times New Roman"/>
      <family val="1"/>
    </font>
    <font>
      <sz val="18"/>
      <color theme="1"/>
      <name val="Calibri"/>
      <family val="2"/>
      <scheme val="minor"/>
    </font>
    <font>
      <sz val="18"/>
      <color rgb="FF231F20"/>
      <name val="Times New Roman"/>
      <family val="1"/>
    </font>
    <font>
      <sz val="9"/>
      <color rgb="FF231F20"/>
      <name val="Times New Roman"/>
      <family val="1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u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u/>
      <sz val="12"/>
      <color theme="1"/>
      <name val="Calibri"/>
      <family val="2"/>
      <scheme val="minor"/>
    </font>
    <font>
      <u val="singleAccounting"/>
      <sz val="12"/>
      <color rgb="FF231F20"/>
      <name val="Times New Roman"/>
      <family val="1"/>
    </font>
    <font>
      <b/>
      <sz val="14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43" fontId="4" fillId="0" borderId="0" xfId="1" applyFont="1" applyAlignment="1">
      <alignment horizontal="right" vertical="center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0" borderId="0" xfId="0" applyNumberFormat="1" applyFont="1"/>
    <xf numFmtId="0" fontId="11" fillId="0" borderId="0" xfId="0" applyFont="1"/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1" fillId="0" borderId="0" xfId="0" applyNumberFormat="1" applyFont="1"/>
    <xf numFmtId="43" fontId="12" fillId="0" borderId="0" xfId="1" applyFont="1" applyAlignment="1">
      <alignment horizontal="right" vertical="center" wrapText="1"/>
    </xf>
    <xf numFmtId="43" fontId="12" fillId="0" borderId="0" xfId="1" applyFont="1" applyAlignment="1">
      <alignment horizontal="right" wrapText="1"/>
    </xf>
    <xf numFmtId="43" fontId="12" fillId="0" borderId="0" xfId="1" applyFont="1" applyBorder="1" applyAlignment="1">
      <alignment horizontal="right" vertical="center" wrapText="1"/>
    </xf>
    <xf numFmtId="43" fontId="13" fillId="0" borderId="0" xfId="1" applyFont="1" applyAlignment="1">
      <alignment horizontal="right" vertical="center" wrapText="1"/>
    </xf>
    <xf numFmtId="1" fontId="12" fillId="0" borderId="0" xfId="1" applyNumberFormat="1" applyFont="1" applyAlignment="1">
      <alignment horizontal="center" vertical="center" wrapText="1"/>
    </xf>
    <xf numFmtId="43" fontId="10" fillId="0" borderId="0" xfId="0" applyNumberFormat="1" applyFont="1"/>
    <xf numFmtId="43" fontId="9" fillId="0" borderId="0" xfId="1" applyFont="1" applyBorder="1" applyAlignment="1">
      <alignment horizontal="right" vertical="center" wrapText="1"/>
    </xf>
    <xf numFmtId="43" fontId="14" fillId="0" borderId="0" xfId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4" fontId="12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3" fontId="12" fillId="0" borderId="0" xfId="0" applyNumberFormat="1" applyFont="1" applyAlignment="1">
      <alignment horizontal="right" vertical="center" wrapText="1"/>
    </xf>
    <xf numFmtId="43" fontId="12" fillId="0" borderId="0" xfId="0" applyNumberFormat="1" applyFont="1" applyBorder="1" applyAlignment="1">
      <alignment horizontal="right" vertical="center" wrapText="1"/>
    </xf>
    <xf numFmtId="43" fontId="15" fillId="0" borderId="0" xfId="0" applyNumberFormat="1" applyFont="1" applyAlignment="1">
      <alignment horizontal="right" vertical="center" wrapText="1"/>
    </xf>
    <xf numFmtId="43" fontId="12" fillId="0" borderId="0" xfId="0" applyNumberFormat="1" applyFont="1" applyAlignment="1">
      <alignment horizontal="justify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Border="1" applyAlignment="1">
      <alignment horizontal="right" vertical="center" wrapText="1"/>
    </xf>
    <xf numFmtId="43" fontId="16" fillId="0" borderId="0" xfId="1" applyFont="1" applyBorder="1" applyAlignment="1">
      <alignment horizontal="right" vertical="center" wrapText="1"/>
    </xf>
    <xf numFmtId="43" fontId="9" fillId="0" borderId="0" xfId="0" applyNumberFormat="1" applyFont="1" applyBorder="1" applyAlignment="1">
      <alignment horizontal="right" vertical="center" wrapText="1"/>
    </xf>
    <xf numFmtId="43" fontId="10" fillId="0" borderId="1" xfId="0" applyNumberFormat="1" applyFont="1" applyBorder="1"/>
    <xf numFmtId="43" fontId="9" fillId="2" borderId="1" xfId="1" applyFont="1" applyFill="1" applyBorder="1" applyAlignment="1">
      <alignment horizontal="right" vertical="center" wrapText="1"/>
    </xf>
    <xf numFmtId="43" fontId="10" fillId="0" borderId="2" xfId="0" applyNumberFormat="1" applyFont="1" applyBorder="1"/>
    <xf numFmtId="43" fontId="10" fillId="0" borderId="2" xfId="0" applyNumberFormat="1" applyFont="1" applyBorder="1" applyAlignment="1">
      <alignment horizontal="right"/>
    </xf>
    <xf numFmtId="43" fontId="15" fillId="0" borderId="0" xfId="0" applyNumberFormat="1" applyFont="1" applyAlignment="1">
      <alignment horizontal="right"/>
    </xf>
    <xf numFmtId="43" fontId="11" fillId="0" borderId="0" xfId="0" applyNumberFormat="1" applyFont="1" applyBorder="1"/>
    <xf numFmtId="0" fontId="10" fillId="0" borderId="1" xfId="0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/>
    <xf numFmtId="43" fontId="11" fillId="0" borderId="0" xfId="0" applyNumberFormat="1" applyFont="1" applyBorder="1" applyAlignment="1"/>
    <xf numFmtId="0" fontId="11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43" fontId="12" fillId="0" borderId="1" xfId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3" fontId="10" fillId="0" borderId="1" xfId="0" applyNumberFormat="1" applyFont="1" applyBorder="1" applyAlignment="1">
      <alignment horizontal="left"/>
    </xf>
    <xf numFmtId="43" fontId="11" fillId="0" borderId="1" xfId="0" applyNumberFormat="1" applyFont="1" applyBorder="1" applyAlignment="1">
      <alignment horizontal="left"/>
    </xf>
    <xf numFmtId="43" fontId="12" fillId="0" borderId="0" xfId="1" applyFont="1" applyAlignment="1">
      <alignment horizontal="left" vertical="center" wrapText="1"/>
    </xf>
    <xf numFmtId="43" fontId="0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43" fontId="11" fillId="0" borderId="0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%20los%20estado%20al%20cierre%202023%20descargado%202022%20del%20Sisanoc/Estados%20de%20Flujo%20de%20efectivo%20rectificado%20cierre%20al%2031-1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on"/>
      <sheetName val="Estado de Rendimiento"/>
      <sheetName val="Estado de Cambio de Patrimonio"/>
      <sheetName val="Estado de Flujo de efectivo"/>
      <sheetName val="Hoja1"/>
      <sheetName val="Estado comparativo"/>
      <sheetName val="NOTAS 2022"/>
      <sheetName val="INGRESOS"/>
      <sheetName val="GASTOS"/>
      <sheetName val="notas"/>
      <sheetName val="ppe"/>
      <sheetName val="rectificativa a las notas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55183004.579999998</v>
          </cell>
        </row>
        <row r="10">
          <cell r="D10">
            <v>14537826.439999999</v>
          </cell>
        </row>
      </sheetData>
      <sheetData sheetId="6"/>
      <sheetData sheetId="7"/>
      <sheetData sheetId="8">
        <row r="402">
          <cell r="AF402">
            <v>13599296.470000001</v>
          </cell>
        </row>
        <row r="403">
          <cell r="AF403">
            <v>10404619.08</v>
          </cell>
        </row>
        <row r="404">
          <cell r="AF404">
            <v>791083.33</v>
          </cell>
        </row>
        <row r="406">
          <cell r="AF406">
            <v>792727.98000000045</v>
          </cell>
        </row>
        <row r="517">
          <cell r="AF517">
            <v>40126801.890000001</v>
          </cell>
        </row>
        <row r="518">
          <cell r="AF518">
            <v>26801201.260000002</v>
          </cell>
        </row>
        <row r="520">
          <cell r="AF520">
            <v>3281293.5399999917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G46" sqref="G46"/>
    </sheetView>
  </sheetViews>
  <sheetFormatPr baseColWidth="10" defaultRowHeight="15" x14ac:dyDescent="0.25"/>
  <cols>
    <col min="1" max="1" width="48" customWidth="1"/>
    <col min="2" max="2" width="17.140625" customWidth="1"/>
    <col min="3" max="3" width="4.28515625" customWidth="1"/>
    <col min="4" max="4" width="17" customWidth="1"/>
  </cols>
  <sheetData>
    <row r="1" spans="1:5" ht="18.75" customHeight="1" x14ac:dyDescent="0.25">
      <c r="A1" s="59" t="s">
        <v>0</v>
      </c>
      <c r="B1" s="59"/>
      <c r="C1" s="59"/>
      <c r="D1" s="59"/>
      <c r="E1" s="59"/>
    </row>
    <row r="2" spans="1:5" ht="17.25" customHeight="1" x14ac:dyDescent="0.25">
      <c r="A2" s="59" t="s">
        <v>1</v>
      </c>
      <c r="B2" s="59"/>
      <c r="C2" s="59"/>
      <c r="D2" s="59"/>
      <c r="E2" s="59"/>
    </row>
    <row r="3" spans="1:5" ht="18.75" customHeight="1" x14ac:dyDescent="0.25">
      <c r="A3" s="59" t="s">
        <v>2</v>
      </c>
      <c r="B3" s="59"/>
      <c r="C3" s="59"/>
      <c r="D3" s="59"/>
      <c r="E3" s="59"/>
    </row>
    <row r="4" spans="1:5" ht="18" customHeight="1" x14ac:dyDescent="0.25">
      <c r="A4" s="59" t="s">
        <v>3</v>
      </c>
      <c r="B4" s="59"/>
      <c r="C4" s="59"/>
      <c r="D4" s="59"/>
      <c r="E4" s="59"/>
    </row>
    <row r="5" spans="1:5" ht="18" customHeight="1" x14ac:dyDescent="0.25">
      <c r="A5" s="1"/>
      <c r="B5" s="1"/>
      <c r="C5" s="1"/>
      <c r="D5" s="1"/>
      <c r="E5" s="1"/>
    </row>
    <row r="6" spans="1:5" ht="15.75" x14ac:dyDescent="0.25">
      <c r="A6" s="7" t="s">
        <v>4</v>
      </c>
      <c r="B6" s="15">
        <v>2023</v>
      </c>
      <c r="C6" s="16"/>
      <c r="D6" s="17">
        <v>2022</v>
      </c>
      <c r="E6" s="18"/>
    </row>
    <row r="7" spans="1:5" ht="15" customHeight="1" x14ac:dyDescent="0.25">
      <c r="A7" s="8" t="s">
        <v>5</v>
      </c>
      <c r="B7" s="19">
        <v>41130403.020000003</v>
      </c>
      <c r="C7" s="16"/>
      <c r="D7" s="20">
        <f>'[1]Estado comparativo'!$D$8</f>
        <v>55183004.579999998</v>
      </c>
      <c r="E7" s="20"/>
    </row>
    <row r="8" spans="1:5" ht="14.25" customHeight="1" x14ac:dyDescent="0.25">
      <c r="A8" s="8" t="s">
        <v>6</v>
      </c>
      <c r="B8" s="19">
        <v>7813292</v>
      </c>
      <c r="C8" s="16"/>
      <c r="D8" s="20">
        <f>'[1]Estado comparativo'!$D$10</f>
        <v>14537826.439999999</v>
      </c>
      <c r="E8" s="20"/>
    </row>
    <row r="9" spans="1:5" ht="15.75" x14ac:dyDescent="0.25">
      <c r="A9" s="9" t="s">
        <v>7</v>
      </c>
      <c r="B9" s="19">
        <v>329382139.08999997</v>
      </c>
      <c r="C9" s="16"/>
      <c r="D9" s="20">
        <v>335200716.52999997</v>
      </c>
      <c r="E9" s="21"/>
    </row>
    <row r="10" spans="1:5" ht="11.25" customHeight="1" x14ac:dyDescent="0.25">
      <c r="A10" s="8" t="s">
        <v>8</v>
      </c>
      <c r="B10" s="19">
        <v>25204339.719999999</v>
      </c>
      <c r="C10" s="16"/>
      <c r="D10" s="22">
        <v>4362668.12</v>
      </c>
      <c r="E10" s="23"/>
    </row>
    <row r="11" spans="1:5" ht="15.75" x14ac:dyDescent="0.25">
      <c r="A11" s="8" t="s">
        <v>9</v>
      </c>
      <c r="B11" s="19">
        <v>-16971658.870000001</v>
      </c>
      <c r="C11" s="16"/>
      <c r="D11" s="20">
        <v>-13981671.449999999</v>
      </c>
      <c r="E11" s="23"/>
    </row>
    <row r="12" spans="1:5" ht="15.75" x14ac:dyDescent="0.25">
      <c r="A12" s="8" t="s">
        <v>10</v>
      </c>
      <c r="B12" s="19">
        <v>-129576887.73999999</v>
      </c>
      <c r="C12" s="16"/>
      <c r="D12" s="20">
        <f>-132003028.84-D13</f>
        <v>-117066993.18000001</v>
      </c>
      <c r="E12" s="20"/>
    </row>
    <row r="13" spans="1:5" ht="15" customHeight="1" x14ac:dyDescent="0.25">
      <c r="A13" s="8" t="s">
        <v>11</v>
      </c>
      <c r="B13" s="19">
        <v>-15837356.050000001</v>
      </c>
      <c r="C13" s="16"/>
      <c r="D13" s="20">
        <v>-14936035.66</v>
      </c>
      <c r="E13" s="20"/>
    </row>
    <row r="14" spans="1:5" ht="12" customHeight="1" x14ac:dyDescent="0.25">
      <c r="A14" s="8" t="s">
        <v>12</v>
      </c>
      <c r="B14" s="19">
        <v>0</v>
      </c>
      <c r="C14" s="16"/>
      <c r="D14" s="20">
        <v>0</v>
      </c>
      <c r="E14" s="20"/>
    </row>
    <row r="15" spans="1:5" ht="12.75" customHeight="1" x14ac:dyDescent="0.25">
      <c r="A15" s="8" t="s">
        <v>13</v>
      </c>
      <c r="B15" s="19">
        <v>-34123778.759999998</v>
      </c>
      <c r="C15" s="16"/>
      <c r="D15" s="20">
        <v>-37037746.950000003</v>
      </c>
      <c r="E15" s="20"/>
    </row>
    <row r="16" spans="1:5" ht="14.25" customHeight="1" x14ac:dyDescent="0.25">
      <c r="A16" s="8" t="s">
        <v>14</v>
      </c>
      <c r="B16" s="19">
        <v>0</v>
      </c>
      <c r="C16" s="16"/>
      <c r="D16" s="20">
        <v>0</v>
      </c>
      <c r="E16" s="24"/>
    </row>
    <row r="17" spans="1:5" ht="12" customHeight="1" x14ac:dyDescent="0.25">
      <c r="A17" s="8" t="s">
        <v>15</v>
      </c>
      <c r="B17" s="19">
        <v>-132477135.8</v>
      </c>
      <c r="C17" s="16"/>
      <c r="D17" s="20">
        <v>-107619521.59999999</v>
      </c>
      <c r="E17" s="22"/>
    </row>
    <row r="18" spans="1:5" ht="25.5" x14ac:dyDescent="0.25">
      <c r="A18" s="10" t="s">
        <v>16</v>
      </c>
      <c r="B18" s="25">
        <f>SUM(B7:B17)</f>
        <v>74543356.60999991</v>
      </c>
      <c r="C18" s="16"/>
      <c r="D18" s="26">
        <f>SUM(D7:D17)</f>
        <v>118642246.82999995</v>
      </c>
      <c r="E18" s="27"/>
    </row>
    <row r="19" spans="1:5" ht="13.5" customHeight="1" x14ac:dyDescent="0.25">
      <c r="A19" s="11" t="s">
        <v>17</v>
      </c>
      <c r="B19" s="19">
        <v>0</v>
      </c>
      <c r="C19" s="16"/>
      <c r="D19" s="20"/>
      <c r="E19" s="28"/>
    </row>
    <row r="20" spans="1:5" ht="12.75" customHeight="1" x14ac:dyDescent="0.25">
      <c r="A20" s="12" t="s">
        <v>18</v>
      </c>
      <c r="B20" s="19">
        <v>0</v>
      </c>
      <c r="C20" s="16"/>
      <c r="D20" s="20">
        <v>0</v>
      </c>
      <c r="E20" s="29"/>
    </row>
    <row r="21" spans="1:5" ht="12.75" customHeight="1" x14ac:dyDescent="0.25">
      <c r="A21" s="8" t="s">
        <v>19</v>
      </c>
      <c r="B21" s="19">
        <v>0</v>
      </c>
      <c r="C21" s="16"/>
      <c r="D21" s="20">
        <v>0</v>
      </c>
      <c r="E21" s="30"/>
    </row>
    <row r="22" spans="1:5" ht="15" customHeight="1" x14ac:dyDescent="0.25">
      <c r="A22" s="8" t="s">
        <v>20</v>
      </c>
      <c r="B22" s="19">
        <v>-119400630.31999999</v>
      </c>
      <c r="C22" s="16"/>
      <c r="D22" s="20">
        <f>-[1]GASTOS!AF402-[1]GASTOS!AF403-[1]GASTOS!AF404-[1]GASTOS!AF517-[1]GASTOS!AF518</f>
        <v>-91723002.030000001</v>
      </c>
      <c r="E22" s="31"/>
    </row>
    <row r="23" spans="1:5" ht="15.75" x14ac:dyDescent="0.25">
      <c r="A23" s="8" t="s">
        <v>21</v>
      </c>
      <c r="B23" s="19">
        <v>-21625724</v>
      </c>
      <c r="C23" s="16"/>
      <c r="D23" s="20">
        <v>-42895372.950000003</v>
      </c>
      <c r="E23" s="32"/>
    </row>
    <row r="24" spans="1:5" ht="14.25" customHeight="1" x14ac:dyDescent="0.25">
      <c r="A24" s="8" t="s">
        <v>15</v>
      </c>
      <c r="B24" s="19">
        <v>-9315751.0899999999</v>
      </c>
      <c r="C24" s="16"/>
      <c r="D24" s="20">
        <f>-[1]GASTOS!AF520-[1]GASTOS!AF406</f>
        <v>-4074021.5199999921</v>
      </c>
      <c r="E24" s="31"/>
    </row>
    <row r="25" spans="1:5" ht="15.75" x14ac:dyDescent="0.25">
      <c r="A25" s="11" t="s">
        <v>22</v>
      </c>
      <c r="B25" s="25">
        <f>SUM(B22:B24)</f>
        <v>-150342105.41</v>
      </c>
      <c r="C25" s="16"/>
      <c r="D25" s="26">
        <f>SUM(D20:D24)</f>
        <v>-138692396.5</v>
      </c>
      <c r="E25" s="33"/>
    </row>
    <row r="26" spans="1:5" ht="9.75" customHeight="1" x14ac:dyDescent="0.25">
      <c r="A26" s="13"/>
      <c r="B26" s="19"/>
      <c r="C26" s="16"/>
      <c r="D26" s="20">
        <v>0</v>
      </c>
      <c r="E26" s="34"/>
    </row>
    <row r="27" spans="1:5" ht="14.25" customHeight="1" x14ac:dyDescent="0.25">
      <c r="A27" s="11" t="s">
        <v>23</v>
      </c>
      <c r="B27" s="19"/>
      <c r="C27" s="16"/>
      <c r="D27" s="20">
        <v>0</v>
      </c>
      <c r="E27" s="35"/>
    </row>
    <row r="28" spans="1:5" ht="14.25" customHeight="1" x14ac:dyDescent="0.25">
      <c r="A28" s="6" t="s">
        <v>24</v>
      </c>
      <c r="B28" s="19">
        <v>0</v>
      </c>
      <c r="C28" s="16"/>
      <c r="D28" s="20">
        <v>0</v>
      </c>
      <c r="E28" s="31"/>
    </row>
    <row r="29" spans="1:5" ht="21.75" customHeight="1" x14ac:dyDescent="0.25">
      <c r="A29" s="6" t="s">
        <v>25</v>
      </c>
      <c r="B29" s="19">
        <v>0</v>
      </c>
      <c r="C29" s="16"/>
      <c r="D29" s="20">
        <v>0</v>
      </c>
      <c r="E29" s="36"/>
    </row>
    <row r="30" spans="1:5" ht="15" customHeight="1" x14ac:dyDescent="0.25">
      <c r="A30" s="11" t="s">
        <v>26</v>
      </c>
      <c r="B30" s="19">
        <v>0</v>
      </c>
      <c r="C30" s="16"/>
      <c r="D30" s="37">
        <v>0</v>
      </c>
      <c r="E30" s="38"/>
    </row>
    <row r="31" spans="1:5" ht="21.75" customHeight="1" x14ac:dyDescent="0.25">
      <c r="A31" s="8" t="s">
        <v>27</v>
      </c>
      <c r="B31" s="25">
        <f>+B18+B25</f>
        <v>-75798748.800000086</v>
      </c>
      <c r="C31" s="16"/>
      <c r="D31" s="26">
        <f>D18+D25+D30</f>
        <v>-20050149.670000046</v>
      </c>
      <c r="E31" s="38"/>
    </row>
    <row r="32" spans="1:5" ht="18.75" customHeight="1" x14ac:dyDescent="0.25">
      <c r="A32" s="8" t="s">
        <v>28</v>
      </c>
      <c r="B32" s="39">
        <v>132793783.42</v>
      </c>
      <c r="C32" s="16"/>
      <c r="D32" s="40">
        <v>152843933.09</v>
      </c>
      <c r="E32" s="26"/>
    </row>
    <row r="33" spans="1:7" ht="18" customHeight="1" x14ac:dyDescent="0.25">
      <c r="A33" s="14" t="s">
        <v>29</v>
      </c>
      <c r="B33" s="41">
        <f>SUM(B31:B32)</f>
        <v>56995034.619999915</v>
      </c>
      <c r="C33" s="42"/>
      <c r="D33" s="41">
        <f>SUM(D31:D32)</f>
        <v>132793783.41999996</v>
      </c>
      <c r="E33" s="43"/>
    </row>
    <row r="34" spans="1:7" ht="15.75" x14ac:dyDescent="0.25">
      <c r="A34" s="16"/>
      <c r="B34" s="20"/>
      <c r="C34" s="19"/>
      <c r="D34" s="19"/>
      <c r="E34" s="19"/>
    </row>
    <row r="35" spans="1:7" ht="15.75" x14ac:dyDescent="0.25">
      <c r="A35" s="16"/>
      <c r="B35" s="20"/>
      <c r="C35" s="19"/>
      <c r="D35" s="19"/>
      <c r="E35" s="19"/>
    </row>
    <row r="36" spans="1:7" ht="15.75" x14ac:dyDescent="0.25">
      <c r="A36" s="16"/>
      <c r="B36" s="20"/>
      <c r="C36" s="19"/>
      <c r="D36" s="19"/>
      <c r="E36" s="19"/>
    </row>
    <row r="37" spans="1:7" ht="15.75" x14ac:dyDescent="0.25">
      <c r="A37" s="16"/>
      <c r="B37" s="20"/>
      <c r="C37" s="19"/>
      <c r="D37" s="19"/>
      <c r="E37" s="19"/>
    </row>
    <row r="38" spans="1:7" ht="15.75" x14ac:dyDescent="0.25">
      <c r="A38" s="45" t="s">
        <v>30</v>
      </c>
      <c r="B38" s="52"/>
      <c r="C38" s="46" t="s">
        <v>31</v>
      </c>
      <c r="D38" s="47"/>
      <c r="E38" s="48"/>
      <c r="F38" s="5"/>
      <c r="G38" s="5"/>
    </row>
    <row r="39" spans="1:7" ht="14.25" customHeight="1" x14ac:dyDescent="0.25">
      <c r="A39" s="49" t="s">
        <v>32</v>
      </c>
      <c r="B39" s="20"/>
      <c r="C39" s="50" t="s">
        <v>33</v>
      </c>
      <c r="D39" s="50"/>
      <c r="E39" s="44"/>
      <c r="F39" s="5"/>
      <c r="G39" s="5"/>
    </row>
    <row r="40" spans="1:7" ht="15.75" x14ac:dyDescent="0.25">
      <c r="A40" s="49"/>
      <c r="B40" s="20"/>
      <c r="C40" s="50"/>
      <c r="D40" s="50"/>
      <c r="E40" s="44"/>
      <c r="F40" s="5"/>
      <c r="G40" s="5"/>
    </row>
    <row r="41" spans="1:7" ht="15.75" x14ac:dyDescent="0.25">
      <c r="A41" s="49"/>
      <c r="B41" s="20"/>
      <c r="C41" s="50"/>
      <c r="D41" s="50"/>
      <c r="E41" s="44"/>
      <c r="F41" s="5"/>
      <c r="G41" s="5"/>
    </row>
    <row r="42" spans="1:7" ht="13.5" customHeight="1" x14ac:dyDescent="0.25">
      <c r="A42" s="49"/>
      <c r="B42" s="20"/>
      <c r="C42" s="50"/>
      <c r="D42" s="50"/>
      <c r="E42" s="44"/>
      <c r="F42" s="5"/>
      <c r="G42" s="5"/>
    </row>
    <row r="43" spans="1:7" ht="15.75" x14ac:dyDescent="0.25">
      <c r="A43" s="16"/>
      <c r="B43" s="20"/>
      <c r="C43" s="19"/>
      <c r="D43" s="19"/>
      <c r="E43" s="44"/>
      <c r="F43" s="5"/>
      <c r="G43" s="5"/>
    </row>
    <row r="44" spans="1:7" ht="15.75" x14ac:dyDescent="0.25">
      <c r="A44" s="51" t="s">
        <v>34</v>
      </c>
      <c r="B44" s="55" t="s">
        <v>37</v>
      </c>
      <c r="C44" s="56"/>
      <c r="D44" s="56"/>
      <c r="E44" s="58"/>
      <c r="F44" s="5"/>
      <c r="G44" s="5"/>
    </row>
    <row r="45" spans="1:7" ht="17.25" customHeight="1" x14ac:dyDescent="0.25">
      <c r="A45" s="53" t="s">
        <v>36</v>
      </c>
      <c r="B45" s="57"/>
      <c r="C45" s="60" t="s">
        <v>35</v>
      </c>
      <c r="D45" s="60"/>
      <c r="E45" s="60"/>
    </row>
    <row r="46" spans="1:7" ht="15.75" x14ac:dyDescent="0.25">
      <c r="A46" s="54"/>
      <c r="B46" s="20"/>
      <c r="C46" s="19"/>
      <c r="D46" s="19"/>
      <c r="E46" s="19"/>
    </row>
    <row r="47" spans="1:7" ht="23.25" x14ac:dyDescent="0.35">
      <c r="A47" s="2"/>
      <c r="B47" s="4"/>
      <c r="C47" s="3"/>
      <c r="D47" s="3"/>
      <c r="E47" s="3"/>
    </row>
    <row r="48" spans="1:7" ht="23.25" x14ac:dyDescent="0.35">
      <c r="A48" s="2"/>
      <c r="B48" s="4"/>
      <c r="C48" s="3"/>
      <c r="D48" s="3"/>
      <c r="E48" s="3"/>
    </row>
  </sheetData>
  <mergeCells count="5">
    <mergeCell ref="A1:E1"/>
    <mergeCell ref="A2:E2"/>
    <mergeCell ref="A3:E3"/>
    <mergeCell ref="A4:E4"/>
    <mergeCell ref="C45:E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2024-01-19T20:30:44Z</cp:lastPrinted>
  <dcterms:created xsi:type="dcterms:W3CDTF">2024-01-19T20:04:01Z</dcterms:created>
  <dcterms:modified xsi:type="dcterms:W3CDTF">2024-01-22T14:24:27Z</dcterms:modified>
</cp:coreProperties>
</file>